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-1" sheetId="13" r:id="rId1"/>
    <sheet name="18-2" sheetId="14" r:id="rId2"/>
    <sheet name="18-3 " sheetId="4" r:id="rId3"/>
    <sheet name="18-4" sheetId="5" r:id="rId4"/>
    <sheet name="18-5 " sheetId="6" r:id="rId5"/>
    <sheet name="18-6 " sheetId="7" r:id="rId6"/>
    <sheet name="18-7" sheetId="8" r:id="rId7"/>
    <sheet name="18-8" sheetId="9" r:id="rId8"/>
    <sheet name="18-9 " sheetId="10" r:id="rId9"/>
    <sheet name="18-10" sheetId="11" r:id="rId10"/>
    <sheet name="18-11" sheetId="12" r:id="rId11"/>
  </sheets>
  <definedNames>
    <definedName name="_xlnm.Print_Area" localSheetId="0">'18-1'!$A$1:$G$57</definedName>
    <definedName name="_xlnm.Print_Area" localSheetId="10">'18-11'!$A$1:$H$24</definedName>
    <definedName name="_xlnm.Print_Area" localSheetId="1">'18-2'!$A$1:$G$35</definedName>
    <definedName name="_xlnm.Print_Area" localSheetId="2">'18-3 '!$A$1:$H$43</definedName>
    <definedName name="_xlnm.Print_Area" localSheetId="4">'18-5 '!$A$1:$G$48</definedName>
    <definedName name="_xlnm.Print_Area" localSheetId="7">'18-8'!$A$1:$H$44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4" l="1"/>
  <c r="E33" i="14"/>
  <c r="E31" i="14"/>
  <c r="E30" i="14"/>
  <c r="E29" i="14"/>
  <c r="E28" i="14"/>
  <c r="E27" i="14"/>
  <c r="E26" i="14"/>
  <c r="E25" i="14"/>
  <c r="E24" i="14"/>
  <c r="E23" i="14"/>
  <c r="E22" i="14"/>
  <c r="E21" i="14" s="1"/>
  <c r="E56" i="13" l="1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0" i="13"/>
  <c r="E39" i="13"/>
  <c r="E38" i="13"/>
  <c r="E37" i="13"/>
  <c r="E36" i="13"/>
  <c r="E35" i="13"/>
  <c r="E34" i="13"/>
  <c r="E33" i="13"/>
  <c r="E32" i="13" s="1"/>
  <c r="E18" i="10" l="1"/>
  <c r="E17" i="10" s="1"/>
  <c r="E19" i="10"/>
  <c r="E20" i="10"/>
  <c r="E21" i="10"/>
  <c r="E23" i="10"/>
  <c r="B24" i="10"/>
  <c r="E24" i="10"/>
  <c r="B25" i="10"/>
  <c r="D25" i="10"/>
  <c r="B31" i="9" l="1"/>
  <c r="D31" i="9"/>
  <c r="F31" i="9"/>
  <c r="B42" i="9"/>
  <c r="D42" i="9"/>
  <c r="F42" i="9"/>
  <c r="E11" i="8" l="1"/>
  <c r="F11" i="8"/>
  <c r="E19" i="8"/>
  <c r="F19" i="8"/>
  <c r="E24" i="7" l="1"/>
  <c r="E23" i="7" s="1"/>
  <c r="E25" i="7"/>
  <c r="E26" i="7"/>
  <c r="E27" i="7"/>
  <c r="E28" i="7"/>
  <c r="E32" i="7"/>
  <c r="E31" i="7" s="1"/>
  <c r="E33" i="7"/>
  <c r="E34" i="7"/>
  <c r="E35" i="7"/>
  <c r="B36" i="7"/>
  <c r="D36" i="7"/>
  <c r="E30" i="6" l="1"/>
  <c r="E28" i="6" s="1"/>
  <c r="E33" i="6"/>
  <c r="E34" i="6"/>
  <c r="E40" i="6"/>
  <c r="E39" i="6" s="1"/>
  <c r="E41" i="6"/>
  <c r="E42" i="6"/>
  <c r="E43" i="6"/>
  <c r="E46" i="6"/>
  <c r="B47" i="6"/>
  <c r="D47" i="6"/>
  <c r="E33" i="5" l="1"/>
  <c r="E32" i="5" s="1"/>
  <c r="E34" i="5"/>
  <c r="E35" i="5"/>
  <c r="E38" i="5"/>
  <c r="E40" i="5"/>
  <c r="E41" i="5"/>
  <c r="E42" i="5"/>
  <c r="E43" i="5"/>
  <c r="E46" i="5"/>
  <c r="E47" i="5"/>
  <c r="E45" i="5" s="1"/>
  <c r="E48" i="5"/>
  <c r="E53" i="5"/>
  <c r="E54" i="5"/>
  <c r="E42" i="4" l="1"/>
  <c r="F42" i="4"/>
</calcChain>
</file>

<file path=xl/sharedStrings.xml><?xml version="1.0" encoding="utf-8"?>
<sst xmlns="http://schemas.openxmlformats.org/spreadsheetml/2006/main" count="704" uniqueCount="218">
  <si>
    <t>資料：財政課(市歳入歳出決算書)</t>
    <phoneticPr fontId="5"/>
  </si>
  <si>
    <t>市債</t>
  </si>
  <si>
    <t>諸収入</t>
  </si>
  <si>
    <t>繰越金</t>
  </si>
  <si>
    <t>繰入金</t>
  </si>
  <si>
    <t>寄付金</t>
  </si>
  <si>
    <t>財産収入</t>
  </si>
  <si>
    <t>県支出金</t>
  </si>
  <si>
    <t>国庫支出金</t>
  </si>
  <si>
    <t>使用料・手数料</t>
  </si>
  <si>
    <t>分担金・負担金</t>
  </si>
  <si>
    <t>交通安全対策特別交付金</t>
    <rPh sb="4" eb="6">
      <t>タイサク</t>
    </rPh>
    <rPh sb="6" eb="8">
      <t>トクベツ</t>
    </rPh>
    <phoneticPr fontId="7"/>
  </si>
  <si>
    <t>地方交付税</t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</si>
  <si>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</si>
  <si>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国有提供交付金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</si>
  <si>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8"/>
  </si>
  <si>
    <t>-</t>
    <phoneticPr fontId="8"/>
  </si>
  <si>
    <t>自動車取得税交付金</t>
    <rPh sb="3" eb="5">
      <t>シュトク</t>
    </rPh>
    <rPh sb="5" eb="6">
      <t>ゼイ</t>
    </rPh>
    <phoneticPr fontId="7"/>
  </si>
  <si>
    <t>ゴルフ場利用税交付金</t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</si>
  <si>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</si>
  <si>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法人事業税交付金</t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</si>
  <si>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7"/>
  </si>
  <si>
    <t>配当割交付金</t>
    <rPh sb="0" eb="2">
      <t>ハイトウ</t>
    </rPh>
    <rPh sb="2" eb="3">
      <t>ワリ</t>
    </rPh>
    <rPh sb="3" eb="6">
      <t>コウフキン</t>
    </rPh>
    <phoneticPr fontId="7"/>
  </si>
  <si>
    <t>利子割交付金</t>
  </si>
  <si>
    <t>地方譲与税</t>
  </si>
  <si>
    <t>市税</t>
  </si>
  <si>
    <t>総　額</t>
  </si>
  <si>
    <t>構成比</t>
  </si>
  <si>
    <t>決算額</t>
  </si>
  <si>
    <t>令和 4年度</t>
    <rPh sb="0" eb="2">
      <t>レイワ</t>
    </rPh>
    <rPh sb="4" eb="6">
      <t>ネンド</t>
    </rPh>
    <rPh sb="5" eb="6">
      <t>ド</t>
    </rPh>
    <phoneticPr fontId="5"/>
  </si>
  <si>
    <t>令和 3年度</t>
    <rPh sb="0" eb="2">
      <t>レイワ</t>
    </rPh>
    <rPh sb="4" eb="6">
      <t>ネンド</t>
    </rPh>
    <rPh sb="5" eb="6">
      <t>ド</t>
    </rPh>
    <phoneticPr fontId="5"/>
  </si>
  <si>
    <t>区　  分</t>
  </si>
  <si>
    <t>-</t>
  </si>
  <si>
    <t>令和 2年度</t>
    <rPh sb="0" eb="2">
      <t>レイワ</t>
    </rPh>
    <rPh sb="4" eb="6">
      <t>ネンド</t>
    </rPh>
    <rPh sb="5" eb="6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</si>
  <si>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</si>
  <si>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平成30年度</t>
    <rPh sb="0" eb="2">
      <t>ヘイセイ</t>
    </rPh>
    <rPh sb="4" eb="6">
      <t>ネンド</t>
    </rPh>
    <phoneticPr fontId="5"/>
  </si>
  <si>
    <t>単位：千円、％</t>
    <phoneticPr fontId="5"/>
  </si>
  <si>
    <t>１８－１　一般会計歳入決算の状況</t>
    <phoneticPr fontId="5"/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</si>
  <si>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</si>
  <si>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</si>
  <si>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</si>
  <si>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</si>
  <si>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</si>
  <si>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</si>
  <si>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</si>
  <si>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</si>
  <si>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</si>
  <si>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</si>
  <si>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</si>
  <si>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</si>
  <si>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</si>
  <si>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総額</t>
  </si>
  <si>
    <t>令和 4年度</t>
    <rPh sb="0" eb="2">
      <t>レイワ</t>
    </rPh>
    <rPh sb="4" eb="6">
      <t>ネンド</t>
    </rPh>
    <rPh sb="5" eb="6">
      <t>ド</t>
    </rPh>
    <phoneticPr fontId="8"/>
  </si>
  <si>
    <t>令和 3年度</t>
    <rPh sb="0" eb="2">
      <t>レイワ</t>
    </rPh>
    <rPh sb="4" eb="6">
      <t>ネンド</t>
    </rPh>
    <rPh sb="5" eb="6">
      <t>ド</t>
    </rPh>
    <phoneticPr fontId="8"/>
  </si>
  <si>
    <t>令和 2年度</t>
    <rPh sb="0" eb="2">
      <t>レイワ</t>
    </rPh>
    <rPh sb="4" eb="6">
      <t>ネンド</t>
    </rPh>
    <rPh sb="5" eb="6">
      <t>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</si>
  <si>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</si>
  <si>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平成30年度</t>
  </si>
  <si>
    <t>　　　単位：千円、％</t>
    <phoneticPr fontId="5"/>
  </si>
  <si>
    <t>１８－２　一般会計歳出決算の状況</t>
    <phoneticPr fontId="5"/>
  </si>
  <si>
    <t>資料：財政課（地方財政状況調査、市町村台帳）</t>
    <phoneticPr fontId="7"/>
  </si>
  <si>
    <t>小計</t>
  </si>
  <si>
    <t>繰出金</t>
  </si>
  <si>
    <t>投資出資貸付金</t>
  </si>
  <si>
    <t>積立金</t>
  </si>
  <si>
    <t>補助費等</t>
  </si>
  <si>
    <t>維持補修費</t>
  </si>
  <si>
    <t>物件費</t>
  </si>
  <si>
    <t>その他の経費</t>
    <rPh sb="0" eb="3">
      <t>ソノタ</t>
    </rPh>
    <rPh sb="4" eb="6">
      <t>ケイヒ</t>
    </rPh>
    <phoneticPr fontId="7"/>
  </si>
  <si>
    <t>災害復旧事業費</t>
  </si>
  <si>
    <t>（うち単独）</t>
    <phoneticPr fontId="7"/>
  </si>
  <si>
    <t>（うち補助）</t>
    <phoneticPr fontId="7"/>
  </si>
  <si>
    <t>普通建設事業費</t>
  </si>
  <si>
    <t>投資的経費</t>
    <rPh sb="0" eb="3">
      <t>トウシテキ</t>
    </rPh>
    <rPh sb="3" eb="5">
      <t>ケイヒ</t>
    </rPh>
    <phoneticPr fontId="7"/>
  </si>
  <si>
    <t>扶助費</t>
  </si>
  <si>
    <t>（うち職員給）</t>
    <phoneticPr fontId="7"/>
  </si>
  <si>
    <t>人件費</t>
  </si>
  <si>
    <t>義務的経費</t>
    <rPh sb="0" eb="3">
      <t>ギムテキ</t>
    </rPh>
    <rPh sb="3" eb="5">
      <t>ケイヒ</t>
    </rPh>
    <phoneticPr fontId="7"/>
  </si>
  <si>
    <t>総　　　　　額</t>
    <phoneticPr fontId="7"/>
  </si>
  <si>
    <t>１８－３　普通会計性質別歳出決算の状況</t>
    <phoneticPr fontId="5"/>
  </si>
  <si>
    <t>資料：財政課(市歳入歳出決算書)</t>
    <phoneticPr fontId="7"/>
  </si>
  <si>
    <t>保健事業費</t>
    <rPh sb="2" eb="4">
      <t>ジギョウ</t>
    </rPh>
    <phoneticPr fontId="7"/>
  </si>
  <si>
    <t>共同事業拠出金</t>
    <phoneticPr fontId="8"/>
  </si>
  <si>
    <t>介護納付金</t>
    <rPh sb="2" eb="4">
      <t>ノウフ</t>
    </rPh>
    <phoneticPr fontId="7"/>
  </si>
  <si>
    <t>前期高齢者納付金</t>
    <rPh sb="0" eb="2">
      <t>ゼンキ</t>
    </rPh>
    <rPh sb="2" eb="4">
      <t>コウレイ</t>
    </rPh>
    <rPh sb="4" eb="5">
      <t>シャ</t>
    </rPh>
    <rPh sb="5" eb="8">
      <t>ノウフキン</t>
    </rPh>
    <phoneticPr fontId="5"/>
  </si>
  <si>
    <t>後期高齢者支援金</t>
    <rPh sb="0" eb="2">
      <t>コウキ</t>
    </rPh>
    <rPh sb="2" eb="4">
      <t>コウレイ</t>
    </rPh>
    <rPh sb="4" eb="5">
      <t>シャ</t>
    </rPh>
    <rPh sb="5" eb="7">
      <t>シエン</t>
    </rPh>
    <rPh sb="7" eb="8">
      <t>キン</t>
    </rPh>
    <phoneticPr fontId="5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</si>
  <si>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7"/>
  </si>
  <si>
    <t>保険給付費</t>
    <rPh sb="4" eb="5">
      <t>ヒヨウ</t>
    </rPh>
    <phoneticPr fontId="7"/>
  </si>
  <si>
    <t>総務費(基金積立金を含む)</t>
    <rPh sb="4" eb="6">
      <t>キキン</t>
    </rPh>
    <rPh sb="6" eb="9">
      <t>ツミタテキン</t>
    </rPh>
    <rPh sb="10" eb="11">
      <t>フク</t>
    </rPh>
    <phoneticPr fontId="7"/>
  </si>
  <si>
    <t>(歳　出)</t>
  </si>
  <si>
    <t>共同事業交付金</t>
  </si>
  <si>
    <t>前期高齢者交付金</t>
    <rPh sb="0" eb="2">
      <t>ゼンキ</t>
    </rPh>
    <rPh sb="2" eb="4">
      <t>コウレイ</t>
    </rPh>
    <rPh sb="4" eb="5">
      <t>シャ</t>
    </rPh>
    <rPh sb="5" eb="8">
      <t>コウフキン</t>
    </rPh>
    <phoneticPr fontId="5"/>
  </si>
  <si>
    <t>療養給付費交付金</t>
  </si>
  <si>
    <t>国民健康保険料</t>
  </si>
  <si>
    <t>(歳　入)</t>
  </si>
  <si>
    <t>令和 4年度</t>
  </si>
  <si>
    <t>令和 3年度</t>
    <phoneticPr fontId="5"/>
  </si>
  <si>
    <t>共同事業拠出金</t>
  </si>
  <si>
    <t>令和 2年度</t>
  </si>
  <si>
    <t>令和元年度</t>
  </si>
  <si>
    <t>　　　単位：千円、％</t>
  </si>
  <si>
    <t>　　　</t>
    <phoneticPr fontId="5"/>
  </si>
  <si>
    <t>１８－４　国民健康保険事業会計決算の状況</t>
    <rPh sb="13" eb="15">
      <t>カイケイ</t>
    </rPh>
    <rPh sb="15" eb="17">
      <t>ケッサン</t>
    </rPh>
    <phoneticPr fontId="5"/>
  </si>
  <si>
    <t>資料：財政課(市歳入歳出決算書)</t>
    <rPh sb="0" eb="1">
      <t>シ</t>
    </rPh>
    <rPh sb="1" eb="2">
      <t>リョウ</t>
    </rPh>
    <rPh sb="3" eb="5">
      <t>ザイセイ</t>
    </rPh>
    <rPh sb="5" eb="6">
      <t>カ</t>
    </rPh>
    <phoneticPr fontId="7"/>
  </si>
  <si>
    <t>差　引</t>
  </si>
  <si>
    <t>諸支出金</t>
    <rPh sb="0" eb="1">
      <t>ショ</t>
    </rPh>
    <rPh sb="1" eb="3">
      <t>シシュツ</t>
    </rPh>
    <rPh sb="3" eb="4">
      <t>キン</t>
    </rPh>
    <phoneticPr fontId="7"/>
  </si>
  <si>
    <t>基金積立金</t>
    <rPh sb="0" eb="2">
      <t>キキン</t>
    </rPh>
    <rPh sb="2" eb="4">
      <t>ツミタテ</t>
    </rPh>
    <rPh sb="4" eb="5">
      <t>キン</t>
    </rPh>
    <phoneticPr fontId="7"/>
  </si>
  <si>
    <t>財政安定化基金拠出金</t>
    <rPh sb="0" eb="2">
      <t>ザイセイ</t>
    </rPh>
    <rPh sb="2" eb="5">
      <t>アンテイカ</t>
    </rPh>
    <rPh sb="5" eb="7">
      <t>キキン</t>
    </rPh>
    <rPh sb="7" eb="9">
      <t>キョシュツ</t>
    </rPh>
    <rPh sb="9" eb="10">
      <t>キン</t>
    </rPh>
    <phoneticPr fontId="7"/>
  </si>
  <si>
    <t>保険福祉事業費</t>
    <rPh sb="0" eb="2">
      <t>ホケン</t>
    </rPh>
    <rPh sb="2" eb="4">
      <t>フクシ</t>
    </rPh>
    <rPh sb="4" eb="6">
      <t>ジギョウ</t>
    </rPh>
    <rPh sb="6" eb="7">
      <t>ヒ</t>
    </rPh>
    <phoneticPr fontId="8"/>
  </si>
  <si>
    <t>地域支援事業費</t>
    <rPh sb="0" eb="2">
      <t>チイキ</t>
    </rPh>
    <rPh sb="2" eb="4">
      <t>シエン</t>
    </rPh>
    <rPh sb="4" eb="7">
      <t>ジギョウヒ</t>
    </rPh>
    <phoneticPr fontId="7"/>
  </si>
  <si>
    <t>保険給付費</t>
    <rPh sb="0" eb="2">
      <t>ホケン</t>
    </rPh>
    <rPh sb="2" eb="4">
      <t>キュウフ</t>
    </rPh>
    <rPh sb="4" eb="5">
      <t>ヒ</t>
    </rPh>
    <phoneticPr fontId="7"/>
  </si>
  <si>
    <t>（歳　出）</t>
    <phoneticPr fontId="7"/>
  </si>
  <si>
    <t>諸収入</t>
    <rPh sb="0" eb="1">
      <t>ショ</t>
    </rPh>
    <rPh sb="1" eb="3">
      <t>シュウニュウ</t>
    </rPh>
    <phoneticPr fontId="7"/>
  </si>
  <si>
    <t>繰越金</t>
    <rPh sb="0" eb="2">
      <t>クリコ</t>
    </rPh>
    <rPh sb="2" eb="3">
      <t>キン</t>
    </rPh>
    <phoneticPr fontId="7"/>
  </si>
  <si>
    <t>繰入金</t>
    <rPh sb="0" eb="2">
      <t>クリイレ</t>
    </rPh>
    <rPh sb="2" eb="3">
      <t>キン</t>
    </rPh>
    <phoneticPr fontId="7"/>
  </si>
  <si>
    <t>財産収入</t>
    <rPh sb="0" eb="2">
      <t>ザイサン</t>
    </rPh>
    <rPh sb="2" eb="4">
      <t>シュウニュウ</t>
    </rPh>
    <phoneticPr fontId="7"/>
  </si>
  <si>
    <t>県支出金</t>
    <rPh sb="0" eb="1">
      <t>ケン</t>
    </rPh>
    <rPh sb="1" eb="3">
      <t>シシュツ</t>
    </rPh>
    <rPh sb="3" eb="4">
      <t>キン</t>
    </rPh>
    <phoneticPr fontId="7"/>
  </si>
  <si>
    <t>支払基金交付金</t>
    <rPh sb="0" eb="2">
      <t>シハラ</t>
    </rPh>
    <rPh sb="2" eb="4">
      <t>キキン</t>
    </rPh>
    <rPh sb="4" eb="7">
      <t>コウフキン</t>
    </rPh>
    <phoneticPr fontId="7"/>
  </si>
  <si>
    <t>国庫支出金</t>
    <rPh sb="0" eb="2">
      <t>コッコ</t>
    </rPh>
    <rPh sb="2" eb="4">
      <t>シシュツ</t>
    </rPh>
    <rPh sb="4" eb="5">
      <t>キン</t>
    </rPh>
    <phoneticPr fontId="7"/>
  </si>
  <si>
    <t>使用料手数料</t>
    <rPh sb="0" eb="2">
      <t>シヨウ</t>
    </rPh>
    <rPh sb="2" eb="3">
      <t>リョウ</t>
    </rPh>
    <rPh sb="3" eb="5">
      <t>テスウ</t>
    </rPh>
    <rPh sb="5" eb="6">
      <t>リョウ</t>
    </rPh>
    <phoneticPr fontId="7"/>
  </si>
  <si>
    <t>保険料</t>
    <rPh sb="0" eb="2">
      <t>ホケン</t>
    </rPh>
    <rPh sb="2" eb="3">
      <t>リョウ</t>
    </rPh>
    <phoneticPr fontId="7"/>
  </si>
  <si>
    <t>（歳　入）</t>
    <phoneticPr fontId="7"/>
  </si>
  <si>
    <t>決 算 額</t>
  </si>
  <si>
    <t>区　分</t>
  </si>
  <si>
    <t>１８－５　介護保険事業会計決算の状況</t>
    <phoneticPr fontId="5"/>
  </si>
  <si>
    <t xml:space="preserve"> </t>
    <phoneticPr fontId="5"/>
  </si>
  <si>
    <t>諸支出金</t>
    <rPh sb="0" eb="1">
      <t>ショ</t>
    </rPh>
    <rPh sb="1" eb="4">
      <t>シシュツキン</t>
    </rPh>
    <phoneticPr fontId="7"/>
  </si>
  <si>
    <t>保健事業費</t>
    <rPh sb="0" eb="2">
      <t>ホケン</t>
    </rPh>
    <rPh sb="2" eb="5">
      <t>ジギョウヒ</t>
    </rPh>
    <phoneticPr fontId="5"/>
  </si>
  <si>
    <t>後期高齢者
医療広域連合納付金</t>
    <rPh sb="0" eb="2">
      <t>コウキ</t>
    </rPh>
    <rPh sb="2" eb="4">
      <t>コウレイ</t>
    </rPh>
    <rPh sb="4" eb="5">
      <t>シャ</t>
    </rPh>
    <rPh sb="6" eb="8">
      <t>イリョウ</t>
    </rPh>
    <rPh sb="8" eb="10">
      <t>コウイキ</t>
    </rPh>
    <rPh sb="10" eb="12">
      <t>レンゴウ</t>
    </rPh>
    <rPh sb="12" eb="15">
      <t>ノウフキン</t>
    </rPh>
    <phoneticPr fontId="7"/>
  </si>
  <si>
    <t>総務費</t>
    <rPh sb="0" eb="3">
      <t>ソウムヒ</t>
    </rPh>
    <phoneticPr fontId="5"/>
  </si>
  <si>
    <t>繰越金</t>
    <rPh sb="0" eb="2">
      <t>クリコシ</t>
    </rPh>
    <rPh sb="2" eb="3">
      <t>キン</t>
    </rPh>
    <phoneticPr fontId="7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</si>
  <si>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7"/>
  </si>
  <si>
    <t>後期高齢者医療保険料</t>
    <rPh sb="0" eb="2">
      <t>コウキ</t>
    </rPh>
    <rPh sb="2" eb="4">
      <t>コウレイ</t>
    </rPh>
    <rPh sb="4" eb="5">
      <t>シャ</t>
    </rPh>
    <rPh sb="5" eb="7">
      <t>イリョウ</t>
    </rPh>
    <rPh sb="7" eb="10">
      <t>ホケンリョウ</t>
    </rPh>
    <phoneticPr fontId="5"/>
  </si>
  <si>
    <t xml:space="preserve">１８－６ 後期高齢者医療事業会計決算の状況 </t>
    <phoneticPr fontId="5"/>
  </si>
  <si>
    <t>資料：水道部</t>
    <rPh sb="3" eb="5">
      <t>スイドウ</t>
    </rPh>
    <phoneticPr fontId="5"/>
  </si>
  <si>
    <t>△ 1,183,517</t>
  </si>
  <si>
    <t>　　企業債償還金</t>
  </si>
  <si>
    <t>　　建設改良費</t>
  </si>
  <si>
    <t>資本的支出</t>
  </si>
  <si>
    <t>　　固定資産売却代金</t>
    <rPh sb="2" eb="8">
      <t>コテイシサンバイキャク</t>
    </rPh>
    <rPh sb="8" eb="10">
      <t>ダイキン</t>
    </rPh>
    <phoneticPr fontId="5"/>
  </si>
  <si>
    <t>　　負 担 金</t>
    <phoneticPr fontId="5"/>
  </si>
  <si>
    <t>資本的収入</t>
    <phoneticPr fontId="5"/>
  </si>
  <si>
    <t>　　特別損失</t>
  </si>
  <si>
    <t>　　営業外費用</t>
  </si>
  <si>
    <t>　　営業費用</t>
  </si>
  <si>
    <t>水道事業費用</t>
  </si>
  <si>
    <t>　　特別利益</t>
    <rPh sb="4" eb="6">
      <t>リエキ</t>
    </rPh>
    <phoneticPr fontId="5"/>
  </si>
  <si>
    <t>　　営業外収益</t>
  </si>
  <si>
    <t>　　営業収益</t>
  </si>
  <si>
    <t>水道事業収益</t>
  </si>
  <si>
    <t xml:space="preserve">令和 3年度 </t>
    <phoneticPr fontId="8"/>
  </si>
  <si>
    <t xml:space="preserve">令和 2年度 </t>
  </si>
  <si>
    <t xml:space="preserve">令和元年度 </t>
  </si>
  <si>
    <t>単位：千円</t>
  </si>
  <si>
    <t>１８－７　水道事業会計決算の状況</t>
    <phoneticPr fontId="5"/>
  </si>
  <si>
    <t>資料：水道部</t>
    <rPh sb="3" eb="6">
      <t>スイドウブ</t>
    </rPh>
    <phoneticPr fontId="7"/>
  </si>
  <si>
    <t>※ 令和２年度から公営企業会計へ変更</t>
    <rPh sb="2" eb="4">
      <t>レイワ</t>
    </rPh>
    <rPh sb="5" eb="7">
      <t>ネンド</t>
    </rPh>
    <rPh sb="9" eb="11">
      <t>コウエイ</t>
    </rPh>
    <rPh sb="11" eb="13">
      <t>キギョウ</t>
    </rPh>
    <rPh sb="13" eb="15">
      <t>カイケイ</t>
    </rPh>
    <rPh sb="16" eb="18">
      <t>ヘンコウ</t>
    </rPh>
    <phoneticPr fontId="5"/>
  </si>
  <si>
    <t>　　過年度補助金等返還金</t>
    <rPh sb="2" eb="5">
      <t>カネンド</t>
    </rPh>
    <rPh sb="5" eb="8">
      <t>ホジョキン</t>
    </rPh>
    <rPh sb="8" eb="9">
      <t>トウ</t>
    </rPh>
    <rPh sb="9" eb="12">
      <t>ヘンカンキン</t>
    </rPh>
    <phoneticPr fontId="8"/>
  </si>
  <si>
    <t>　　補助金</t>
    <rPh sb="2" eb="5">
      <t>ホジョキン</t>
    </rPh>
    <phoneticPr fontId="5"/>
  </si>
  <si>
    <t>　　他会計出資金</t>
    <rPh sb="2" eb="3">
      <t>ホカ</t>
    </rPh>
    <rPh sb="3" eb="5">
      <t>カイケイ</t>
    </rPh>
    <rPh sb="5" eb="8">
      <t>シュッシキン</t>
    </rPh>
    <phoneticPr fontId="5"/>
  </si>
  <si>
    <t>　　企 業 債</t>
    <phoneticPr fontId="5"/>
  </si>
  <si>
    <t>下水道事業費用</t>
    <rPh sb="0" eb="1">
      <t>ゲ</t>
    </rPh>
    <phoneticPr fontId="5"/>
  </si>
  <si>
    <t>　　営業収益</t>
    <phoneticPr fontId="5"/>
  </si>
  <si>
    <t>下水道事業収益</t>
    <rPh sb="0" eb="1">
      <t>シタ</t>
    </rPh>
    <phoneticPr fontId="5"/>
  </si>
  <si>
    <t>令和 4年度</t>
    <rPh sb="0" eb="2">
      <t>レイワ</t>
    </rPh>
    <rPh sb="4" eb="6">
      <t>ネンド</t>
    </rPh>
    <phoneticPr fontId="5"/>
  </si>
  <si>
    <t>令和 3年度</t>
    <rPh sb="0" eb="2">
      <t>レイワ</t>
    </rPh>
    <rPh sb="4" eb="6">
      <t>ネンド</t>
    </rPh>
    <phoneticPr fontId="5"/>
  </si>
  <si>
    <t>令和 ２年度</t>
    <rPh sb="0" eb="2">
      <t>レイワ</t>
    </rPh>
    <rPh sb="4" eb="6">
      <t>ネンド</t>
    </rPh>
    <phoneticPr fontId="5"/>
  </si>
  <si>
    <t>資料：財政課(市歳入歳出決算書）</t>
    <phoneticPr fontId="5"/>
  </si>
  <si>
    <t>差引</t>
  </si>
  <si>
    <t>下水道費</t>
  </si>
  <si>
    <t>（歳  出）</t>
    <phoneticPr fontId="7"/>
  </si>
  <si>
    <t>（歳  入）</t>
    <phoneticPr fontId="7"/>
  </si>
  <si>
    <t xml:space="preserve">１８－８　下水道事業会計決算の状況 </t>
    <phoneticPr fontId="5"/>
  </si>
  <si>
    <t>円</t>
    <rPh sb="0" eb="1">
      <t>エン</t>
    </rPh>
    <phoneticPr fontId="8"/>
  </si>
  <si>
    <t>一人あたりの負担額</t>
    <rPh sb="8" eb="9">
      <t>ガク</t>
    </rPh>
    <phoneticPr fontId="7"/>
  </si>
  <si>
    <t>入湯税</t>
    <rPh sb="0" eb="3">
      <t>ニュウトウゼイ</t>
    </rPh>
    <phoneticPr fontId="7"/>
  </si>
  <si>
    <t>都市計画税</t>
  </si>
  <si>
    <t>特別土地保有税</t>
  </si>
  <si>
    <t>市たばこ税</t>
  </si>
  <si>
    <t>軽自動車税</t>
  </si>
  <si>
    <t>固定資産税</t>
  </si>
  <si>
    <t>市民税</t>
  </si>
  <si>
    <t>金  額</t>
  </si>
  <si>
    <t>円</t>
    <rPh sb="0" eb="1">
      <t>エン</t>
    </rPh>
    <phoneticPr fontId="5"/>
  </si>
  <si>
    <t>円</t>
  </si>
  <si>
    <t>１８－９　市税収入の状況</t>
    <phoneticPr fontId="5"/>
  </si>
  <si>
    <t xml:space="preserve"> 4</t>
  </si>
  <si>
    <t xml:space="preserve"> 3</t>
  </si>
  <si>
    <t xml:space="preserve"> 2</t>
  </si>
  <si>
    <t>令和元  　　</t>
    <rPh sb="0" eb="2">
      <t>レイワ</t>
    </rPh>
    <rPh sb="2" eb="3">
      <t>モト</t>
    </rPh>
    <phoneticPr fontId="8"/>
  </si>
  <si>
    <t>平成30年度</t>
    <rPh sb="0" eb="2">
      <t>ヘイセイ</t>
    </rPh>
    <rPh sb="4" eb="6">
      <t>ネンド</t>
    </rPh>
    <phoneticPr fontId="8"/>
  </si>
  <si>
    <t>実質公債費
比率（%）</t>
    <rPh sb="0" eb="2">
      <t>ジッシツ</t>
    </rPh>
    <rPh sb="2" eb="5">
      <t>コウサイヒ</t>
    </rPh>
    <rPh sb="6" eb="8">
      <t>ヒリツ</t>
    </rPh>
    <phoneticPr fontId="5"/>
  </si>
  <si>
    <t>地方債
現在高</t>
    <phoneticPr fontId="8"/>
  </si>
  <si>
    <t>実質収支
比率（％）</t>
    <phoneticPr fontId="7"/>
  </si>
  <si>
    <t>財政力
指数</t>
    <phoneticPr fontId="8"/>
  </si>
  <si>
    <t>基準財政
収入額</t>
    <phoneticPr fontId="8"/>
  </si>
  <si>
    <t>基準財政
需要額</t>
    <phoneticPr fontId="8"/>
  </si>
  <si>
    <t>単位：千円</t>
    <phoneticPr fontId="5"/>
  </si>
  <si>
    <t>１８－１０　財政力指数</t>
    <phoneticPr fontId="5"/>
  </si>
  <si>
    <t>資料：財政課（財産に関する調書）</t>
    <phoneticPr fontId="5"/>
  </si>
  <si>
    <t>千円</t>
  </si>
  <si>
    <t>出資による権利</t>
  </si>
  <si>
    <t>㎡</t>
  </si>
  <si>
    <t>建物</t>
  </si>
  <si>
    <t>土地</t>
  </si>
  <si>
    <t>山林以外</t>
    <rPh sb="2" eb="4">
      <t>イガイ</t>
    </rPh>
    <phoneticPr fontId="5"/>
  </si>
  <si>
    <r>
      <t>m</t>
    </r>
    <r>
      <rPr>
        <vertAlign val="superscript"/>
        <sz val="12"/>
        <rFont val="ＭＳ Ｐ明朝"/>
        <family val="1"/>
        <charset val="128"/>
      </rPr>
      <t>3</t>
    </r>
    <phoneticPr fontId="5"/>
  </si>
  <si>
    <t>立木</t>
  </si>
  <si>
    <t>山林</t>
  </si>
  <si>
    <t>その他</t>
  </si>
  <si>
    <t>公園</t>
  </si>
  <si>
    <t>公営住宅</t>
  </si>
  <si>
    <t>学校</t>
  </si>
  <si>
    <t>公共用財産</t>
  </si>
  <si>
    <t>警察・消防施設</t>
  </si>
  <si>
    <t>その他の行政機関</t>
    <phoneticPr fontId="5"/>
  </si>
  <si>
    <t>本庁舎</t>
  </si>
  <si>
    <t>区　    分</t>
    <phoneticPr fontId="5"/>
  </si>
  <si>
    <t>１８－１１　公有財産の状況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</si>
</sst>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_);[Red]\(0.000\)"/>
    <numFmt numFmtId="177" formatCode="#,##0;&quot;△ &quot;#,##0"/>
    <numFmt numFmtId="178" formatCode="0.0_ "/>
    <numFmt numFmtId="179" formatCode="#,##0.0;&quot;△ &quot;#,##0.0"/>
    <numFmt numFmtId="180" formatCode="#,##0.000;[Red]\-#,##0.000"/>
    <numFmt numFmtId="181" formatCode="0.0_);[Red]\(0.0\)"/>
    <numFmt numFmtId="182" formatCode="#,##0.0;[Red]\-#,##0.0"/>
    <numFmt numFmtId="183" formatCode="#,##0.0"/>
    <numFmt numFmtId="184" formatCode="#,##0.0_);[Red]\(#,##0.0\)"/>
    <numFmt numFmtId="185" formatCode="0.00_);[Red]\(0.00\)"/>
    <numFmt numFmtId="186" formatCode="#,##0_);[Red]\(#,##0\)"/>
    <numFmt numFmtId="187" formatCode="0.0;&quot;△ &quot;0.0"/>
    <numFmt numFmtId="188" formatCode="0.000;&quot;△ &quot;0.000"/>
  </numFmts>
  <fonts count="27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2"/>
      <name val="ＡＲ丸ゴシック体Ｍ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2" borderId="0"/>
    <xf numFmtId="38" fontId="1" fillId="0" borderId="0" applyFont="0" applyFill="0" applyBorder="0" applyAlignment="0" applyProtection="0">
      <alignment vertical="center"/>
    </xf>
    <xf numFmtId="0" fontId="23" fillId="0" borderId="0"/>
  </cellStyleXfs>
  <cellXfs count="337">
    <xf numFmtId="0" fontId="0" fillId="0" borderId="0" xfId="0"/>
    <xf numFmtId="0" fontId="1" fillId="0" borderId="0" xfId="1">
      <alignment vertical="center"/>
    </xf>
    <xf numFmtId="0" fontId="1" fillId="0" borderId="0" xfId="1" applyFont="1">
      <alignment vertical="center"/>
    </xf>
    <xf numFmtId="176" fontId="1" fillId="0" borderId="0" xfId="1" applyNumberFormat="1" applyFont="1">
      <alignment vertical="center"/>
    </xf>
    <xf numFmtId="177" fontId="1" fillId="0" borderId="0" xfId="1" applyNumberFormat="1">
      <alignment vertical="center"/>
    </xf>
    <xf numFmtId="178" fontId="6" fillId="0" borderId="1" xfId="2" applyNumberFormat="1" applyFont="1" applyFill="1" applyBorder="1" applyAlignment="1">
      <alignment horizontal="right" vertical="center" shrinkToFit="1"/>
    </xf>
    <xf numFmtId="38" fontId="6" fillId="0" borderId="1" xfId="3" applyNumberFormat="1" applyFont="1" applyFill="1" applyBorder="1">
      <alignment vertical="center"/>
    </xf>
    <xf numFmtId="178" fontId="4" fillId="0" borderId="1" xfId="2" applyNumberFormat="1" applyFont="1" applyFill="1" applyBorder="1" applyAlignment="1">
      <alignment horizontal="right" vertical="center" shrinkToFit="1"/>
    </xf>
    <xf numFmtId="177" fontId="4" fillId="0" borderId="1" xfId="2" applyNumberFormat="1" applyFont="1" applyFill="1" applyBorder="1" applyAlignment="1">
      <alignment horizontal="right" vertical="center" shrinkToFit="1"/>
    </xf>
    <xf numFmtId="0" fontId="4" fillId="0" borderId="2" xfId="2" applyNumberFormat="1" applyFont="1" applyFill="1" applyBorder="1" applyAlignment="1">
      <alignment horizontal="distributed" vertical="center"/>
    </xf>
    <xf numFmtId="178" fontId="6" fillId="0" borderId="0" xfId="2" applyNumberFormat="1" applyFont="1" applyFill="1" applyBorder="1" applyAlignment="1">
      <alignment horizontal="right" vertical="center" shrinkToFit="1"/>
    </xf>
    <xf numFmtId="38" fontId="6" fillId="0" borderId="0" xfId="3" applyNumberFormat="1" applyFont="1" applyFill="1" applyBorder="1">
      <alignment vertical="center"/>
    </xf>
    <xf numFmtId="178" fontId="4" fillId="0" borderId="0" xfId="2" applyNumberFormat="1" applyFont="1" applyFill="1" applyBorder="1" applyAlignment="1">
      <alignment horizontal="right" vertical="center" shrinkToFit="1"/>
    </xf>
    <xf numFmtId="177" fontId="4" fillId="0" borderId="0" xfId="2" applyNumberFormat="1" applyFont="1" applyFill="1" applyBorder="1" applyAlignment="1">
      <alignment horizontal="right" vertical="center" shrinkToFit="1"/>
    </xf>
    <xf numFmtId="0" fontId="4" fillId="0" borderId="3" xfId="2" applyNumberFormat="1" applyFont="1" applyFill="1" applyBorder="1" applyAlignment="1">
      <alignment horizontal="distributed" vertical="center"/>
    </xf>
    <xf numFmtId="0" fontId="1" fillId="0" borderId="0" xfId="1" applyFill="1">
      <alignment vertical="center"/>
    </xf>
    <xf numFmtId="38" fontId="6" fillId="0" borderId="0" xfId="3" applyNumberFormat="1" applyFont="1" applyFill="1" applyBorder="1" applyAlignment="1">
      <alignment horizontal="right" vertical="center"/>
    </xf>
    <xf numFmtId="0" fontId="9" fillId="0" borderId="3" xfId="2" applyNumberFormat="1" applyFont="1" applyFill="1" applyBorder="1" applyAlignment="1">
      <alignment horizontal="distributed" vertic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80" fontId="0" fillId="0" borderId="0" xfId="3" applyNumberFormat="1" applyFont="1" applyFill="1">
      <alignment vertical="center"/>
    </xf>
    <xf numFmtId="181" fontId="12" fillId="0" borderId="1" xfId="2" applyNumberFormat="1" applyFont="1" applyFill="1" applyBorder="1" applyAlignment="1">
      <alignment horizontal="right" vertical="center"/>
    </xf>
    <xf numFmtId="38" fontId="12" fillId="0" borderId="1" xfId="3" applyNumberFormat="1" applyFont="1" applyFill="1" applyBorder="1" applyAlignment="1">
      <alignment horizontal="right" vertical="center"/>
    </xf>
    <xf numFmtId="181" fontId="10" fillId="0" borderId="1" xfId="2" applyNumberFormat="1" applyFont="1" applyFill="1" applyBorder="1" applyAlignment="1">
      <alignment horizontal="right" vertical="center"/>
    </xf>
    <xf numFmtId="177" fontId="10" fillId="0" borderId="13" xfId="2" applyNumberFormat="1" applyFont="1" applyFill="1" applyBorder="1" applyAlignment="1">
      <alignment horizontal="right" vertical="center"/>
    </xf>
    <xf numFmtId="0" fontId="10" fillId="0" borderId="14" xfId="2" applyNumberFormat="1" applyFont="1" applyFill="1" applyBorder="1" applyAlignment="1">
      <alignment horizontal="distributed" vertical="center"/>
    </xf>
    <xf numFmtId="181" fontId="12" fillId="0" borderId="0" xfId="2" applyNumberFormat="1" applyFont="1" applyFill="1" applyBorder="1" applyAlignment="1">
      <alignment horizontal="right" vertical="center"/>
    </xf>
    <xf numFmtId="38" fontId="12" fillId="0" borderId="0" xfId="3" applyNumberFormat="1" applyFont="1" applyFill="1" applyAlignment="1">
      <alignment horizontal="right" vertical="center"/>
    </xf>
    <xf numFmtId="181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0" fontId="10" fillId="0" borderId="3" xfId="2" applyNumberFormat="1" applyFont="1" applyFill="1" applyBorder="1" applyAlignment="1">
      <alignment horizontal="distributed" vertical="center"/>
    </xf>
    <xf numFmtId="179" fontId="13" fillId="0" borderId="0" xfId="2" applyNumberFormat="1" applyFont="1" applyFill="1" applyBorder="1" applyAlignment="1">
      <alignment horizontal="right" vertical="center"/>
    </xf>
    <xf numFmtId="38" fontId="12" fillId="0" borderId="0" xfId="3" applyNumberFormat="1" applyFont="1" applyFill="1">
      <alignment vertical="center"/>
    </xf>
    <xf numFmtId="181" fontId="14" fillId="0" borderId="0" xfId="2" applyNumberFormat="1" applyFont="1" applyFill="1" applyBorder="1" applyAlignment="1">
      <alignment horizontal="right" vertical="center"/>
    </xf>
    <xf numFmtId="181" fontId="13" fillId="0" borderId="0" xfId="2" applyNumberFormat="1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horizontal="right" vertical="center"/>
    </xf>
    <xf numFmtId="0" fontId="13" fillId="0" borderId="3" xfId="2" applyNumberFormat="1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 shrinkToFit="1"/>
    </xf>
    <xf numFmtId="0" fontId="12" fillId="0" borderId="5" xfId="2" applyNumberFormat="1" applyFont="1" applyFill="1" applyBorder="1" applyAlignment="1">
      <alignment horizontal="center" vertical="center" shrinkToFit="1"/>
    </xf>
    <xf numFmtId="0" fontId="10" fillId="0" borderId="4" xfId="2" applyNumberFormat="1" applyFont="1" applyFill="1" applyBorder="1" applyAlignment="1">
      <alignment horizontal="center" vertical="center" shrinkToFit="1"/>
    </xf>
    <xf numFmtId="0" fontId="10" fillId="0" borderId="5" xfId="2" applyNumberFormat="1" applyFont="1" applyFill="1" applyBorder="1" applyAlignment="1">
      <alignment horizontal="center" vertical="center" shrinkToFit="1"/>
    </xf>
    <xf numFmtId="179" fontId="10" fillId="0" borderId="1" xfId="2" applyNumberFormat="1" applyFont="1" applyFill="1" applyBorder="1" applyAlignment="1">
      <alignment horizontal="right" vertical="center"/>
    </xf>
    <xf numFmtId="179" fontId="10" fillId="0" borderId="18" xfId="2" applyNumberFormat="1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182" fontId="6" fillId="0" borderId="19" xfId="3" applyNumberFormat="1" applyFont="1" applyBorder="1">
      <alignment vertical="center"/>
    </xf>
    <xf numFmtId="38" fontId="6" fillId="0" borderId="19" xfId="3" applyNumberFormat="1" applyFont="1" applyBorder="1" applyAlignment="1">
      <alignment horizontal="right" vertical="center"/>
    </xf>
    <xf numFmtId="179" fontId="10" fillId="0" borderId="20" xfId="2" applyNumberFormat="1" applyFont="1" applyFill="1" applyBorder="1" applyAlignment="1">
      <alignment horizontal="right" vertical="center"/>
    </xf>
    <xf numFmtId="177" fontId="10" fillId="0" borderId="20" xfId="2" applyNumberFormat="1" applyFont="1" applyFill="1" applyBorder="1" applyAlignment="1">
      <alignment vertical="center"/>
    </xf>
    <xf numFmtId="0" fontId="10" fillId="0" borderId="21" xfId="2" applyNumberFormat="1" applyFont="1" applyFill="1" applyBorder="1" applyAlignment="1">
      <alignment horizontal="distributed" vertical="center"/>
    </xf>
    <xf numFmtId="182" fontId="6" fillId="0" borderId="0" xfId="3" applyNumberFormat="1" applyFont="1">
      <alignment vertical="center"/>
    </xf>
    <xf numFmtId="38" fontId="6" fillId="0" borderId="0" xfId="3" applyNumberFormat="1" applyFont="1" applyAlignment="1">
      <alignment horizontal="right" vertical="center"/>
    </xf>
    <xf numFmtId="177" fontId="10" fillId="0" borderId="0" xfId="2" applyNumberFormat="1" applyFont="1" applyFill="1" applyBorder="1" applyAlignment="1">
      <alignment vertical="center"/>
    </xf>
    <xf numFmtId="182" fontId="6" fillId="0" borderId="23" xfId="3" applyNumberFormat="1" applyFont="1" applyBorder="1">
      <alignment vertical="center"/>
    </xf>
    <xf numFmtId="38" fontId="6" fillId="0" borderId="23" xfId="3" applyNumberFormat="1" applyFont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right" vertical="center"/>
    </xf>
    <xf numFmtId="177" fontId="10" fillId="0" borderId="4" xfId="2" applyNumberFormat="1" applyFont="1" applyFill="1" applyBorder="1" applyAlignment="1">
      <alignment vertical="center"/>
    </xf>
    <xf numFmtId="0" fontId="10" fillId="0" borderId="24" xfId="2" applyNumberFormat="1" applyFont="1" applyFill="1" applyBorder="1" applyAlignment="1">
      <alignment horizontal="distributed" vertical="center"/>
    </xf>
    <xf numFmtId="182" fontId="6" fillId="0" borderId="0" xfId="3" applyNumberFormat="1" applyFont="1" applyAlignment="1">
      <alignment horizontal="right" vertical="center"/>
    </xf>
    <xf numFmtId="179" fontId="10" fillId="0" borderId="25" xfId="2" applyNumberFormat="1" applyFont="1" applyFill="1" applyBorder="1" applyAlignment="1">
      <alignment horizontal="right" vertical="center"/>
    </xf>
    <xf numFmtId="177" fontId="10" fillId="0" borderId="25" xfId="2" applyNumberFormat="1" applyFont="1" applyFill="1" applyBorder="1" applyAlignment="1">
      <alignment vertical="center"/>
    </xf>
    <xf numFmtId="38" fontId="12" fillId="0" borderId="0" xfId="2" applyNumberFormat="1" applyFont="1" applyFill="1" applyBorder="1" applyAlignment="1">
      <alignment horizontal="right" vertical="center"/>
    </xf>
    <xf numFmtId="182" fontId="6" fillId="0" borderId="26" xfId="3" applyNumberFormat="1" applyFont="1" applyBorder="1">
      <alignment vertical="center"/>
    </xf>
    <xf numFmtId="38" fontId="6" fillId="0" borderId="26" xfId="3" applyNumberFormat="1" applyFont="1" applyBorder="1" applyAlignment="1">
      <alignment horizontal="right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24" xfId="2" applyNumberFormat="1" applyFont="1" applyFill="1" applyBorder="1" applyAlignment="1">
      <alignment horizontal="center" vertical="center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24" xfId="2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83" fontId="15" fillId="0" borderId="0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183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distributed" vertical="center"/>
    </xf>
    <xf numFmtId="0" fontId="10" fillId="0" borderId="0" xfId="2" applyNumberFormat="1" applyFont="1" applyFill="1" applyBorder="1" applyAlignment="1">
      <alignment horizontal="center" vertical="center" textRotation="255"/>
    </xf>
    <xf numFmtId="0" fontId="10" fillId="0" borderId="6" xfId="2" applyNumberFormat="1" applyFont="1" applyFill="1" applyBorder="1" applyAlignment="1">
      <alignment horizontal="distributed" vertical="center"/>
    </xf>
    <xf numFmtId="0" fontId="10" fillId="0" borderId="30" xfId="2" applyNumberFormat="1" applyFont="1" applyFill="1" applyBorder="1" applyAlignment="1">
      <alignment horizontal="distributed" vertical="center"/>
    </xf>
    <xf numFmtId="0" fontId="10" fillId="0" borderId="31" xfId="2" applyNumberFormat="1" applyFont="1" applyFill="1" applyBorder="1" applyAlignment="1">
      <alignment horizontal="distributed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0" fillId="0" borderId="0" xfId="2" applyNumberFormat="1" applyFont="1" applyFill="1"/>
    <xf numFmtId="181" fontId="6" fillId="0" borderId="18" xfId="2" applyNumberFormat="1" applyFont="1" applyFill="1" applyBorder="1" applyAlignment="1">
      <alignment horizontal="right" vertical="center"/>
    </xf>
    <xf numFmtId="38" fontId="6" fillId="0" borderId="18" xfId="3" applyNumberFormat="1" applyFont="1" applyFill="1" applyBorder="1">
      <alignment vertical="center"/>
    </xf>
    <xf numFmtId="178" fontId="4" fillId="0" borderId="18" xfId="2" applyNumberFormat="1" applyFont="1" applyFill="1" applyBorder="1" applyAlignment="1">
      <alignment horizontal="right" vertical="center"/>
    </xf>
    <xf numFmtId="177" fontId="4" fillId="0" borderId="18" xfId="2" applyNumberFormat="1" applyFont="1" applyFill="1" applyBorder="1" applyAlignment="1">
      <alignment horizontal="right" vertical="center"/>
    </xf>
    <xf numFmtId="181" fontId="6" fillId="0" borderId="0" xfId="2" applyNumberFormat="1" applyFont="1" applyFill="1" applyBorder="1" applyAlignment="1">
      <alignment horizontal="right" vertical="center"/>
    </xf>
    <xf numFmtId="38" fontId="6" fillId="0" borderId="0" xfId="3" applyNumberFormat="1" applyFont="1" applyFill="1">
      <alignment vertical="center"/>
    </xf>
    <xf numFmtId="178" fontId="4" fillId="0" borderId="0" xfId="2" applyNumberFormat="1" applyFont="1" applyFill="1" applyBorder="1" applyAlignment="1">
      <alignment horizontal="right" vertical="center"/>
    </xf>
    <xf numFmtId="38" fontId="6" fillId="0" borderId="0" xfId="3" applyNumberFormat="1" applyFont="1" applyFill="1" applyAlignment="1">
      <alignment horizontal="right" vertical="center"/>
    </xf>
    <xf numFmtId="0" fontId="4" fillId="0" borderId="34" xfId="2" applyNumberFormat="1" applyFont="1" applyFill="1" applyBorder="1" applyAlignment="1">
      <alignment horizontal="distributed" vertical="center"/>
    </xf>
    <xf numFmtId="0" fontId="4" fillId="0" borderId="34" xfId="2" applyNumberFormat="1" applyFont="1" applyFill="1" applyBorder="1" applyAlignment="1">
      <alignment horizontal="distributed" vertical="center" wrapText="1"/>
    </xf>
    <xf numFmtId="181" fontId="12" fillId="0" borderId="35" xfId="2" applyNumberFormat="1" applyFont="1" applyFill="1" applyBorder="1" applyAlignment="1">
      <alignment horizontal="right" vertical="center"/>
    </xf>
    <xf numFmtId="38" fontId="6" fillId="0" borderId="0" xfId="3" applyNumberFormat="1" applyFont="1">
      <alignment vertical="center"/>
    </xf>
    <xf numFmtId="178" fontId="10" fillId="0" borderId="35" xfId="2" applyNumberFormat="1" applyFont="1" applyFill="1" applyBorder="1" applyAlignment="1">
      <alignment horizontal="right" vertical="center"/>
    </xf>
    <xf numFmtId="177" fontId="10" fillId="0" borderId="35" xfId="2" applyNumberFormat="1" applyFont="1" applyFill="1" applyBorder="1" applyAlignment="1">
      <alignment horizontal="right" vertical="center"/>
    </xf>
    <xf numFmtId="0" fontId="16" fillId="0" borderId="36" xfId="2" applyNumberFormat="1" applyFont="1" applyFill="1" applyBorder="1"/>
    <xf numFmtId="38" fontId="6" fillId="0" borderId="37" xfId="3" applyNumberFormat="1" applyFont="1" applyFill="1" applyBorder="1">
      <alignment vertical="center"/>
    </xf>
    <xf numFmtId="0" fontId="6" fillId="0" borderId="0" xfId="1" applyFont="1">
      <alignment vertical="center"/>
    </xf>
    <xf numFmtId="181" fontId="4" fillId="0" borderId="25" xfId="1" applyNumberFormat="1" applyFont="1" applyBorder="1">
      <alignment vertical="center"/>
    </xf>
    <xf numFmtId="0" fontId="4" fillId="0" borderId="25" xfId="1" applyFont="1" applyBorder="1">
      <alignment vertical="center"/>
    </xf>
    <xf numFmtId="0" fontId="16" fillId="0" borderId="3" xfId="2" applyNumberFormat="1" applyFont="1" applyFill="1" applyBorder="1"/>
    <xf numFmtId="0" fontId="6" fillId="0" borderId="4" xfId="2" applyNumberFormat="1" applyFont="1" applyFill="1" applyBorder="1" applyAlignment="1">
      <alignment horizontal="center" vertical="center" shrinkToFit="1"/>
    </xf>
    <xf numFmtId="0" fontId="6" fillId="0" borderId="5" xfId="2" applyNumberFormat="1" applyFont="1" applyFill="1" applyBorder="1" applyAlignment="1">
      <alignment horizontal="center" vertical="center" shrinkToFit="1"/>
    </xf>
    <xf numFmtId="0" fontId="4" fillId="0" borderId="4" xfId="2" applyNumberFormat="1" applyFont="1" applyFill="1" applyBorder="1" applyAlignment="1">
      <alignment horizontal="center" vertical="center" shrinkToFit="1"/>
    </xf>
    <xf numFmtId="0" fontId="4" fillId="0" borderId="5" xfId="2" applyNumberFormat="1" applyFont="1" applyFill="1" applyBorder="1" applyAlignment="1">
      <alignment horizontal="center" vertical="center" shrinkToFit="1"/>
    </xf>
    <xf numFmtId="179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distributed" vertical="center"/>
    </xf>
    <xf numFmtId="179" fontId="10" fillId="0" borderId="35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horizontal="right"/>
    </xf>
    <xf numFmtId="0" fontId="10" fillId="0" borderId="0" xfId="2" applyNumberFormat="1" applyFont="1" applyFill="1" applyAlignment="1">
      <alignment horizontal="left"/>
    </xf>
    <xf numFmtId="0" fontId="10" fillId="0" borderId="1" xfId="2" applyNumberFormat="1" applyFont="1" applyFill="1" applyBorder="1" applyAlignment="1"/>
    <xf numFmtId="0" fontId="10" fillId="0" borderId="1" xfId="2" applyNumberFormat="1" applyFont="1" applyFill="1" applyBorder="1" applyAlignment="1">
      <alignment horizontal="left"/>
    </xf>
    <xf numFmtId="0" fontId="11" fillId="0" borderId="1" xfId="2" applyNumberFormat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184" fontId="10" fillId="0" borderId="0" xfId="2" applyNumberFormat="1" applyFont="1" applyFill="1" applyAlignment="1">
      <alignment vertical="center"/>
    </xf>
    <xf numFmtId="3" fontId="10" fillId="0" borderId="0" xfId="2" applyNumberFormat="1" applyFont="1" applyFill="1" applyAlignment="1">
      <alignment vertical="center"/>
    </xf>
    <xf numFmtId="0" fontId="12" fillId="0" borderId="19" xfId="1" applyFont="1" applyBorder="1">
      <alignment vertical="center"/>
    </xf>
    <xf numFmtId="38" fontId="12" fillId="0" borderId="19" xfId="1" applyNumberFormat="1" applyFont="1" applyBorder="1">
      <alignment vertical="center"/>
    </xf>
    <xf numFmtId="179" fontId="10" fillId="0" borderId="40" xfId="2" applyNumberFormat="1" applyFont="1" applyFill="1" applyBorder="1" applyAlignment="1">
      <alignment horizontal="right" vertical="center"/>
    </xf>
    <xf numFmtId="38" fontId="12" fillId="0" borderId="0" xfId="3" applyFont="1" applyBorder="1">
      <alignment vertical="center"/>
    </xf>
    <xf numFmtId="177" fontId="10" fillId="0" borderId="28" xfId="2" applyNumberFormat="1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right" vertical="center"/>
    </xf>
    <xf numFmtId="0" fontId="17" fillId="0" borderId="3" xfId="2" applyNumberFormat="1" applyFont="1" applyFill="1" applyBorder="1" applyAlignment="1">
      <alignment horizontal="distributed" vertical="center"/>
    </xf>
    <xf numFmtId="180" fontId="0" fillId="0" borderId="0" xfId="3" applyNumberFormat="1" applyFont="1">
      <alignment vertical="center"/>
    </xf>
    <xf numFmtId="185" fontId="12" fillId="0" borderId="35" xfId="2" applyNumberFormat="1" applyFont="1" applyFill="1" applyBorder="1" applyAlignment="1">
      <alignment horizontal="right" vertical="center"/>
    </xf>
    <xf numFmtId="181" fontId="10" fillId="0" borderId="35" xfId="2" applyNumberFormat="1" applyFont="1" applyFill="1" applyBorder="1" applyAlignment="1">
      <alignment horizontal="right" vertical="center"/>
    </xf>
    <xf numFmtId="0" fontId="18" fillId="0" borderId="3" xfId="2" applyNumberFormat="1" applyFont="1" applyFill="1" applyBorder="1" applyAlignment="1">
      <alignment vertical="center"/>
    </xf>
    <xf numFmtId="38" fontId="12" fillId="0" borderId="37" xfId="3" applyFont="1" applyBorder="1">
      <alignment vertical="center"/>
    </xf>
    <xf numFmtId="0" fontId="6" fillId="0" borderId="0" xfId="1" applyFont="1" applyBorder="1">
      <alignment vertical="center"/>
    </xf>
    <xf numFmtId="181" fontId="4" fillId="0" borderId="0" xfId="1" applyNumberFormat="1" applyFont="1">
      <alignment vertical="center"/>
    </xf>
    <xf numFmtId="0" fontId="4" fillId="0" borderId="0" xfId="1" applyFont="1">
      <alignment vertical="center"/>
    </xf>
    <xf numFmtId="184" fontId="12" fillId="0" borderId="41" xfId="2" applyNumberFormat="1" applyFont="1" applyFill="1" applyBorder="1" applyAlignment="1">
      <alignment horizontal="center" vertical="center"/>
    </xf>
    <xf numFmtId="184" fontId="10" fillId="0" borderId="41" xfId="2" applyNumberFormat="1" applyFont="1" applyFill="1" applyBorder="1" applyAlignment="1">
      <alignment horizontal="center" vertical="center"/>
    </xf>
    <xf numFmtId="179" fontId="12" fillId="0" borderId="40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0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38" fontId="12" fillId="0" borderId="13" xfId="3" applyFont="1" applyFill="1" applyBorder="1" applyAlignment="1">
      <alignment horizontal="right" vertical="center"/>
    </xf>
    <xf numFmtId="177" fontId="10" fillId="0" borderId="37" xfId="2" applyNumberFormat="1" applyFont="1" applyFill="1" applyBorder="1" applyAlignment="1">
      <alignment horizontal="right" vertical="center"/>
    </xf>
    <xf numFmtId="0" fontId="10" fillId="0" borderId="42" xfId="2" applyNumberFormat="1" applyFont="1" applyFill="1" applyBorder="1" applyAlignment="1">
      <alignment horizontal="distributed" vertical="center"/>
    </xf>
    <xf numFmtId="38" fontId="12" fillId="0" borderId="0" xfId="3" applyFont="1">
      <alignment vertical="center"/>
    </xf>
    <xf numFmtId="0" fontId="10" fillId="0" borderId="3" xfId="2" applyNumberFormat="1" applyFont="1" applyFill="1" applyBorder="1" applyAlignment="1">
      <alignment horizontal="distributed" vertical="center" wrapText="1"/>
    </xf>
    <xf numFmtId="181" fontId="12" fillId="0" borderId="37" xfId="2" applyNumberFormat="1" applyFont="1" applyFill="1" applyBorder="1" applyAlignment="1">
      <alignment horizontal="right" vertical="center"/>
    </xf>
    <xf numFmtId="38" fontId="12" fillId="0" borderId="37" xfId="3" applyFont="1" applyBorder="1" applyAlignment="1">
      <alignment horizontal="right" vertical="center"/>
    </xf>
    <xf numFmtId="181" fontId="10" fillId="0" borderId="37" xfId="2" applyNumberFormat="1" applyFont="1" applyFill="1" applyBorder="1" applyAlignment="1">
      <alignment horizontal="right" vertical="center"/>
    </xf>
    <xf numFmtId="0" fontId="12" fillId="0" borderId="0" xfId="1" applyFont="1">
      <alignment vertical="center"/>
    </xf>
    <xf numFmtId="177" fontId="10" fillId="0" borderId="43" xfId="2" applyNumberFormat="1" applyFont="1" applyFill="1" applyBorder="1" applyAlignment="1">
      <alignment horizontal="right" vertical="center"/>
    </xf>
    <xf numFmtId="0" fontId="10" fillId="0" borderId="43" xfId="2" applyNumberFormat="1" applyFont="1" applyFill="1" applyBorder="1" applyAlignment="1">
      <alignment horizontal="distributed" vertical="center"/>
    </xf>
    <xf numFmtId="177" fontId="12" fillId="0" borderId="37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horizontal="right" vertical="center"/>
    </xf>
    <xf numFmtId="0" fontId="10" fillId="0" borderId="13" xfId="2" applyNumberFormat="1" applyFont="1" applyFill="1" applyBorder="1" applyAlignment="1"/>
    <xf numFmtId="0" fontId="11" fillId="0" borderId="13" xfId="2" applyNumberFormat="1" applyFont="1" applyFill="1" applyBorder="1" applyAlignment="1">
      <alignment horizontal="left" vertical="center"/>
    </xf>
    <xf numFmtId="186" fontId="10" fillId="0" borderId="0" xfId="2" applyNumberFormat="1" applyFont="1" applyFill="1" applyAlignment="1">
      <alignment horizontal="right" vertical="center"/>
    </xf>
    <xf numFmtId="177" fontId="12" fillId="0" borderId="18" xfId="3" applyNumberFormat="1" applyFont="1" applyBorder="1">
      <alignment vertical="center"/>
    </xf>
    <xf numFmtId="0" fontId="10" fillId="0" borderId="14" xfId="2" applyNumberFormat="1" applyFont="1" applyFill="1" applyBorder="1" applyAlignment="1">
      <alignment vertical="center"/>
    </xf>
    <xf numFmtId="0" fontId="10" fillId="0" borderId="3" xfId="2" applyNumberFormat="1" applyFont="1" applyFill="1" applyBorder="1" applyAlignment="1">
      <alignment vertical="center"/>
    </xf>
    <xf numFmtId="38" fontId="12" fillId="0" borderId="0" xfId="3" applyFont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0" fontId="10" fillId="0" borderId="3" xfId="2" applyNumberFormat="1" applyFont="1" applyFill="1" applyBorder="1" applyAlignment="1">
      <alignment vertical="center" shrinkToFit="1"/>
    </xf>
    <xf numFmtId="38" fontId="12" fillId="0" borderId="23" xfId="3" applyFont="1" applyFill="1" applyBorder="1" applyAlignment="1">
      <alignment horizontal="right" vertical="center"/>
    </xf>
    <xf numFmtId="177" fontId="10" fillId="0" borderId="23" xfId="2" applyNumberFormat="1" applyFont="1" applyFill="1" applyBorder="1" applyAlignment="1">
      <alignment horizontal="right" vertical="center"/>
    </xf>
    <xf numFmtId="0" fontId="10" fillId="0" borderId="23" xfId="2" applyNumberFormat="1" applyFont="1" applyFill="1" applyBorder="1" applyAlignment="1">
      <alignment vertical="center"/>
    </xf>
    <xf numFmtId="186" fontId="12" fillId="0" borderId="16" xfId="2" applyNumberFormat="1" applyFont="1" applyFill="1" applyBorder="1" applyAlignment="1">
      <alignment horizontal="center" vertical="center" wrapText="1"/>
    </xf>
    <xf numFmtId="186" fontId="10" fillId="0" borderId="16" xfId="2" applyNumberFormat="1" applyFont="1" applyFill="1" applyBorder="1" applyAlignment="1">
      <alignment horizontal="center" vertical="center" wrapText="1"/>
    </xf>
    <xf numFmtId="186" fontId="10" fillId="0" borderId="16" xfId="2" applyNumberFormat="1" applyFont="1" applyFill="1" applyBorder="1" applyAlignment="1">
      <alignment horizontal="center" vertical="center"/>
    </xf>
    <xf numFmtId="0" fontId="10" fillId="0" borderId="32" xfId="2" applyNumberFormat="1" applyFont="1" applyFill="1" applyBorder="1" applyAlignment="1">
      <alignment horizontal="center" vertical="center"/>
    </xf>
    <xf numFmtId="186" fontId="10" fillId="0" borderId="0" xfId="2" applyNumberFormat="1" applyFont="1" applyFill="1" applyAlignment="1">
      <alignment horizontal="right"/>
    </xf>
    <xf numFmtId="177" fontId="10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/>
    <xf numFmtId="0" fontId="10" fillId="0" borderId="36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10" fillId="0" borderId="6" xfId="2" applyNumberFormat="1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 vertical="center"/>
    </xf>
    <xf numFmtId="0" fontId="1" fillId="0" borderId="0" xfId="1" applyBorder="1">
      <alignment vertical="center"/>
    </xf>
    <xf numFmtId="3" fontId="18" fillId="0" borderId="0" xfId="2" applyNumberFormat="1" applyFont="1" applyFill="1" applyBorder="1"/>
    <xf numFmtId="3" fontId="19" fillId="0" borderId="0" xfId="2" applyNumberFormat="1" applyFont="1" applyFill="1" applyBorder="1"/>
    <xf numFmtId="3" fontId="13" fillId="0" borderId="0" xfId="2" applyNumberFormat="1" applyFont="1" applyFill="1" applyBorder="1"/>
    <xf numFmtId="3" fontId="10" fillId="0" borderId="0" xfId="2" applyNumberFormat="1" applyFont="1" applyFill="1" applyBorder="1"/>
    <xf numFmtId="3" fontId="13" fillId="0" borderId="0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>
      <alignment horizontal="left" vertical="center"/>
    </xf>
    <xf numFmtId="3" fontId="13" fillId="0" borderId="20" xfId="2" applyNumberFormat="1" applyFont="1" applyFill="1" applyBorder="1" applyAlignment="1">
      <alignment horizontal="right" vertical="center"/>
    </xf>
    <xf numFmtId="3" fontId="10" fillId="0" borderId="40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10" fillId="0" borderId="50" xfId="2" applyNumberFormat="1" applyFont="1" applyFill="1" applyBorder="1" applyAlignment="1">
      <alignment horizontal="distributed" vertical="center"/>
    </xf>
    <xf numFmtId="183" fontId="10" fillId="0" borderId="0" xfId="1" applyNumberFormat="1" applyFont="1" applyBorder="1" applyAlignment="1">
      <alignment vertical="center"/>
    </xf>
    <xf numFmtId="183" fontId="10" fillId="0" borderId="0" xfId="1" applyNumberFormat="1" applyFont="1" applyBorder="1">
      <alignment vertical="center"/>
    </xf>
    <xf numFmtId="3" fontId="13" fillId="0" borderId="0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horizontal="right" vertical="center"/>
    </xf>
    <xf numFmtId="3" fontId="14" fillId="0" borderId="35" xfId="2" applyNumberFormat="1" applyFont="1" applyFill="1" applyBorder="1" applyAlignment="1">
      <alignment horizontal="right" vertical="center"/>
    </xf>
    <xf numFmtId="0" fontId="18" fillId="0" borderId="36" xfId="2" applyNumberFormat="1" applyFont="1" applyFill="1" applyBorder="1"/>
    <xf numFmtId="3" fontId="10" fillId="0" borderId="0" xfId="1" applyNumberFormat="1" applyFont="1" applyBorder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2" fillId="0" borderId="0" xfId="2" applyNumberFormat="1" applyFont="1" applyFill="1" applyBorder="1"/>
    <xf numFmtId="0" fontId="18" fillId="0" borderId="3" xfId="2" applyNumberFormat="1" applyFont="1" applyFill="1" applyBorder="1"/>
    <xf numFmtId="0" fontId="10" fillId="0" borderId="0" xfId="2" applyNumberFormat="1" applyFont="1" applyFill="1" applyBorder="1" applyAlignment="1">
      <alignment horizontal="center" vertical="center" shrinkToFit="1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41" xfId="2" applyNumberFormat="1" applyFont="1" applyFill="1" applyBorder="1" applyAlignment="1">
      <alignment horizontal="center" vertical="center" shrinkToFit="1"/>
    </xf>
    <xf numFmtId="0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/>
    <xf numFmtId="183" fontId="14" fillId="0" borderId="51" xfId="2" applyNumberFormat="1" applyFont="1" applyFill="1" applyBorder="1" applyAlignment="1">
      <alignment horizontal="left" vertical="center"/>
    </xf>
    <xf numFmtId="38" fontId="12" fillId="0" borderId="52" xfId="3" applyFont="1" applyBorder="1">
      <alignment vertical="center"/>
    </xf>
    <xf numFmtId="183" fontId="13" fillId="0" borderId="51" xfId="2" applyNumberFormat="1" applyFont="1" applyFill="1" applyBorder="1" applyAlignment="1">
      <alignment horizontal="left" vertical="center"/>
    </xf>
    <xf numFmtId="3" fontId="10" fillId="0" borderId="51" xfId="2" applyNumberFormat="1" applyFont="1" applyFill="1" applyBorder="1" applyAlignment="1">
      <alignment horizontal="right" vertical="center"/>
    </xf>
    <xf numFmtId="0" fontId="10" fillId="0" borderId="53" xfId="2" applyNumberFormat="1" applyFont="1" applyFill="1" applyBorder="1" applyAlignment="1">
      <alignment horizontal="distributed" vertical="center" shrinkToFit="1"/>
    </xf>
    <xf numFmtId="183" fontId="12" fillId="0" borderId="0" xfId="2" applyNumberFormat="1" applyFont="1" applyFill="1" applyBorder="1" applyAlignment="1">
      <alignment horizontal="right" vertical="center"/>
    </xf>
    <xf numFmtId="183" fontId="10" fillId="0" borderId="0" xfId="2" applyNumberFormat="1" applyFont="1" applyFill="1" applyBorder="1" applyAlignment="1">
      <alignment horizontal="right" vertical="center"/>
    </xf>
    <xf numFmtId="0" fontId="12" fillId="0" borderId="41" xfId="2" applyNumberFormat="1" applyFont="1" applyFill="1" applyBorder="1" applyAlignment="1">
      <alignment horizontal="center" vertical="center" shrinkToFit="1"/>
    </xf>
    <xf numFmtId="183" fontId="13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 shrinkToFit="1"/>
    </xf>
    <xf numFmtId="49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187" fontId="6" fillId="0" borderId="18" xfId="1" applyNumberFormat="1" applyFont="1" applyBorder="1" applyAlignment="1">
      <alignment horizontal="right" vertical="center"/>
    </xf>
    <xf numFmtId="177" fontId="12" fillId="0" borderId="18" xfId="2" applyNumberFormat="1" applyFont="1" applyFill="1" applyBorder="1" applyAlignment="1">
      <alignment vertical="center"/>
    </xf>
    <xf numFmtId="179" fontId="12" fillId="0" borderId="18" xfId="2" applyNumberFormat="1" applyFont="1" applyFill="1" applyBorder="1" applyAlignment="1">
      <alignment vertical="center"/>
    </xf>
    <xf numFmtId="188" fontId="12" fillId="0" borderId="18" xfId="2" applyNumberFormat="1" applyFont="1" applyFill="1" applyBorder="1" applyAlignment="1">
      <alignment vertical="center"/>
    </xf>
    <xf numFmtId="49" fontId="12" fillId="0" borderId="54" xfId="2" applyNumberFormat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187" fontId="4" fillId="0" borderId="0" xfId="1" applyNumberFormat="1" applyFont="1" applyBorder="1" applyAlignment="1">
      <alignment horizontal="right" vertical="center"/>
    </xf>
    <xf numFmtId="179" fontId="10" fillId="0" borderId="0" xfId="2" applyNumberFormat="1" applyFont="1" applyFill="1" applyBorder="1" applyAlignment="1">
      <alignment vertical="center"/>
    </xf>
    <xf numFmtId="188" fontId="10" fillId="0" borderId="0" xfId="2" applyNumberFormat="1" applyFont="1" applyFill="1" applyBorder="1" applyAlignment="1">
      <alignment vertical="center"/>
    </xf>
    <xf numFmtId="49" fontId="10" fillId="0" borderId="34" xfId="2" applyNumberFormat="1" applyFont="1" applyFill="1" applyBorder="1" applyAlignment="1">
      <alignment horizontal="center" vertical="center"/>
    </xf>
    <xf numFmtId="188" fontId="10" fillId="0" borderId="0" xfId="2" applyNumberFormat="1" applyFont="1" applyFill="1" applyBorder="1" applyAlignment="1">
      <alignment horizontal="right" vertical="center"/>
    </xf>
    <xf numFmtId="0" fontId="21" fillId="0" borderId="9" xfId="2" applyNumberFormat="1" applyFont="1" applyFill="1" applyBorder="1" applyAlignment="1">
      <alignment horizontal="center" vertical="center" wrapText="1" shrinkToFit="1"/>
    </xf>
    <xf numFmtId="0" fontId="21" fillId="0" borderId="32" xfId="2" applyNumberFormat="1" applyFont="1" applyFill="1" applyBorder="1" applyAlignment="1">
      <alignment horizontal="center" vertical="center" wrapText="1" shrinkToFit="1"/>
    </xf>
    <xf numFmtId="49" fontId="10" fillId="0" borderId="32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11" fillId="0" borderId="13" xfId="2" applyNumberFormat="1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0" fillId="0" borderId="0" xfId="3" applyFont="1" applyFill="1" applyBorder="1" applyAlignment="1">
      <alignment horizontal="center" vertical="center"/>
    </xf>
    <xf numFmtId="38" fontId="10" fillId="0" borderId="7" xfId="3" applyFont="1" applyFill="1" applyBorder="1" applyAlignment="1">
      <alignment horizontal="center" vertical="center"/>
    </xf>
    <xf numFmtId="38" fontId="12" fillId="0" borderId="1" xfId="3" applyFont="1" applyBorder="1">
      <alignment vertical="center"/>
    </xf>
    <xf numFmtId="38" fontId="10" fillId="0" borderId="1" xfId="3" applyFont="1" applyFill="1" applyBorder="1" applyAlignment="1">
      <alignment vertical="center"/>
    </xf>
    <xf numFmtId="38" fontId="21" fillId="0" borderId="55" xfId="3" applyFont="1" applyFill="1" applyBorder="1" applyAlignment="1">
      <alignment horizontal="center" vertical="center"/>
    </xf>
    <xf numFmtId="38" fontId="10" fillId="0" borderId="1" xfId="3" applyFont="1" applyFill="1" applyBorder="1" applyAlignment="1">
      <alignment horizontal="center" vertical="center"/>
    </xf>
    <xf numFmtId="38" fontId="10" fillId="0" borderId="54" xfId="3" applyFont="1" applyFill="1" applyBorder="1" applyAlignment="1">
      <alignment horizontal="distributed" vertical="center"/>
    </xf>
    <xf numFmtId="38" fontId="10" fillId="0" borderId="56" xfId="3" applyFont="1" applyFill="1" applyBorder="1" applyAlignment="1">
      <alignment horizontal="center" vertical="center"/>
    </xf>
    <xf numFmtId="38" fontId="10" fillId="0" borderId="57" xfId="3" applyFont="1" applyFill="1" applyBorder="1" applyAlignment="1">
      <alignment horizontal="center" vertical="center"/>
    </xf>
    <xf numFmtId="38" fontId="10" fillId="0" borderId="37" xfId="3" applyFont="1" applyFill="1" applyBorder="1" applyAlignment="1">
      <alignment horizontal="center" vertical="center"/>
    </xf>
    <xf numFmtId="38" fontId="19" fillId="0" borderId="34" xfId="3" applyFont="1" applyFill="1" applyBorder="1" applyAlignment="1">
      <alignment horizontal="distributed" vertical="center"/>
    </xf>
    <xf numFmtId="38" fontId="24" fillId="0" borderId="34" xfId="3" applyFont="1" applyFill="1" applyBorder="1" applyAlignment="1">
      <alignment horizontal="distributed" vertical="center" shrinkToFit="1"/>
    </xf>
    <xf numFmtId="38" fontId="10" fillId="0" borderId="59" xfId="3" applyFont="1" applyFill="1" applyBorder="1" applyAlignment="1">
      <alignment horizontal="center" vertical="center"/>
    </xf>
    <xf numFmtId="38" fontId="12" fillId="0" borderId="8" xfId="3" applyFont="1" applyFill="1" applyBorder="1" applyAlignment="1">
      <alignment horizontal="center" vertical="center"/>
    </xf>
    <xf numFmtId="38" fontId="10" fillId="0" borderId="8" xfId="3" applyFont="1" applyFill="1" applyBorder="1" applyAlignment="1">
      <alignment horizontal="center" vertical="center"/>
    </xf>
    <xf numFmtId="38" fontId="10" fillId="0" borderId="9" xfId="3" applyFont="1" applyFill="1" applyBorder="1" applyAlignment="1">
      <alignment horizontal="center" vertical="center"/>
    </xf>
    <xf numFmtId="0" fontId="25" fillId="0" borderId="0" xfId="1" applyFont="1" applyBorder="1" applyAlignment="1">
      <alignment vertical="top"/>
    </xf>
    <xf numFmtId="0" fontId="26" fillId="0" borderId="0" xfId="1" applyFont="1" applyBorder="1" applyAlignment="1">
      <alignment vertical="top"/>
    </xf>
    <xf numFmtId="177" fontId="10" fillId="0" borderId="0" xfId="2" applyNumberFormat="1" applyFont="1" applyFill="1" applyBorder="1" applyAlignment="1">
      <alignment horizontal="right" vertical="center"/>
    </xf>
    <xf numFmtId="177" fontId="10" fillId="0" borderId="13" xfId="2" applyNumberFormat="1" applyFont="1" applyFill="1" applyBorder="1" applyAlignment="1">
      <alignment horizontal="right" vertical="center"/>
    </xf>
    <xf numFmtId="0" fontId="10" fillId="0" borderId="10" xfId="2" applyNumberFormat="1" applyFont="1" applyFill="1" applyBorder="1" applyAlignment="1">
      <alignment horizontal="center" vertical="center" shrinkToFit="1"/>
    </xf>
    <xf numFmtId="0" fontId="10" fillId="0" borderId="6" xfId="2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right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 shrinkToFit="1"/>
    </xf>
    <xf numFmtId="0" fontId="10" fillId="0" borderId="6" xfId="2" applyNumberFormat="1" applyFont="1" applyFill="1" applyBorder="1" applyAlignment="1">
      <alignment horizontal="center" vertical="center" shrinkToFit="1"/>
    </xf>
    <xf numFmtId="0" fontId="10" fillId="0" borderId="16" xfId="2" applyNumberFormat="1" applyFont="1" applyFill="1" applyBorder="1" applyAlignment="1">
      <alignment horizontal="center" vertical="center"/>
    </xf>
    <xf numFmtId="0" fontId="10" fillId="0" borderId="15" xfId="2" applyNumberFormat="1" applyFont="1" applyFill="1" applyBorder="1" applyAlignment="1">
      <alignment horizontal="center" vertical="center"/>
    </xf>
    <xf numFmtId="0" fontId="12" fillId="0" borderId="16" xfId="2" applyNumberFormat="1" applyFont="1" applyFill="1" applyBorder="1" applyAlignment="1">
      <alignment horizontal="center" vertical="center"/>
    </xf>
    <xf numFmtId="0" fontId="12" fillId="0" borderId="15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11" fillId="0" borderId="13" xfId="2" applyNumberFormat="1" applyFont="1" applyFill="1" applyBorder="1" applyAlignment="1">
      <alignment horizontal="left" vertical="center"/>
    </xf>
    <xf numFmtId="0" fontId="10" fillId="0" borderId="13" xfId="2" applyNumberFormat="1" applyFont="1" applyFill="1" applyBorder="1" applyAlignment="1">
      <alignment horizontal="right"/>
    </xf>
    <xf numFmtId="0" fontId="10" fillId="0" borderId="22" xfId="2" applyNumberFormat="1" applyFont="1" applyFill="1" applyBorder="1" applyAlignment="1">
      <alignment horizontal="center" vertical="center" textRotation="255"/>
    </xf>
    <xf numFmtId="0" fontId="10" fillId="0" borderId="3" xfId="2" applyNumberFormat="1" applyFont="1" applyFill="1" applyBorder="1" applyAlignment="1">
      <alignment horizontal="center" vertical="center" textRotation="255"/>
    </xf>
    <xf numFmtId="0" fontId="10" fillId="0" borderId="14" xfId="2" applyNumberFormat="1" applyFont="1" applyFill="1" applyBorder="1" applyAlignment="1">
      <alignment horizontal="center" vertical="center" textRotation="255"/>
    </xf>
    <xf numFmtId="0" fontId="10" fillId="0" borderId="32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/>
    </xf>
    <xf numFmtId="0" fontId="10" fillId="0" borderId="27" xfId="2" applyNumberFormat="1" applyFont="1" applyFill="1" applyBorder="1" applyAlignment="1">
      <alignment vertical="center"/>
    </xf>
    <xf numFmtId="0" fontId="10" fillId="0" borderId="6" xfId="2" applyNumberFormat="1" applyFont="1" applyFill="1" applyBorder="1" applyAlignment="1">
      <alignment horizontal="center" vertical="center" textRotation="255"/>
    </xf>
    <xf numFmtId="0" fontId="10" fillId="0" borderId="29" xfId="2" applyNumberFormat="1" applyFont="1" applyFill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10" fillId="0" borderId="28" xfId="2" applyNumberFormat="1" applyFont="1" applyFill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0" fillId="0" borderId="33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right" vertical="center"/>
    </xf>
    <xf numFmtId="0" fontId="4" fillId="0" borderId="10" xfId="2" applyNumberFormat="1" applyFont="1" applyFill="1" applyBorder="1" applyAlignment="1">
      <alignment horizontal="center" vertical="center" shrinkToFit="1"/>
    </xf>
    <xf numFmtId="0" fontId="4" fillId="0" borderId="6" xfId="2" applyNumberFormat="1" applyFont="1" applyFill="1" applyBorder="1" applyAlignment="1">
      <alignment horizontal="center" vertical="center" shrinkToFit="1"/>
    </xf>
    <xf numFmtId="0" fontId="4" fillId="0" borderId="39" xfId="2" applyNumberFormat="1" applyFont="1" applyFill="1" applyBorder="1" applyAlignment="1">
      <alignment horizontal="center" vertical="center"/>
    </xf>
    <xf numFmtId="0" fontId="4" fillId="0" borderId="38" xfId="2" applyNumberFormat="1" applyFont="1" applyFill="1" applyBorder="1" applyAlignment="1">
      <alignment horizontal="center" vertical="center"/>
    </xf>
    <xf numFmtId="0" fontId="6" fillId="0" borderId="39" xfId="2" applyNumberFormat="1" applyFont="1" applyFill="1" applyBorder="1" applyAlignment="1">
      <alignment horizontal="center" vertical="center"/>
    </xf>
    <xf numFmtId="0" fontId="6" fillId="0" borderId="38" xfId="2" applyNumberFormat="1" applyFont="1" applyFill="1" applyBorder="1" applyAlignment="1">
      <alignment horizontal="center" vertical="center"/>
    </xf>
    <xf numFmtId="0" fontId="10" fillId="0" borderId="6" xfId="2" applyNumberFormat="1" applyFont="1" applyFill="1" applyBorder="1" applyAlignment="1">
      <alignment vertical="center"/>
    </xf>
    <xf numFmtId="0" fontId="11" fillId="0" borderId="13" xfId="2" applyNumberFormat="1" applyFont="1" applyFill="1" applyBorder="1" applyAlignment="1">
      <alignment vertical="center"/>
    </xf>
    <xf numFmtId="0" fontId="11" fillId="0" borderId="13" xfId="1" applyFont="1" applyBorder="1" applyAlignment="1">
      <alignment horizontal="left" vertical="center"/>
    </xf>
    <xf numFmtId="177" fontId="10" fillId="0" borderId="49" xfId="2" applyNumberFormat="1" applyFont="1" applyFill="1" applyBorder="1" applyAlignment="1">
      <alignment horizontal="right" vertical="center"/>
    </xf>
    <xf numFmtId="177" fontId="10" fillId="0" borderId="25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29" xfId="2" applyNumberFormat="1" applyFont="1" applyFill="1" applyBorder="1" applyAlignment="1">
      <alignment horizontal="left" vertical="center"/>
    </xf>
    <xf numFmtId="186" fontId="10" fillId="0" borderId="16" xfId="2" applyNumberFormat="1" applyFont="1" applyFill="1" applyBorder="1" applyAlignment="1">
      <alignment horizontal="center" vertical="center"/>
    </xf>
    <xf numFmtId="186" fontId="10" fillId="0" borderId="15" xfId="2" applyNumberFormat="1" applyFont="1" applyFill="1" applyBorder="1" applyAlignment="1">
      <alignment horizontal="center" vertical="center"/>
    </xf>
    <xf numFmtId="186" fontId="12" fillId="0" borderId="15" xfId="2" applyNumberFormat="1" applyFont="1" applyFill="1" applyBorder="1" applyAlignment="1">
      <alignment horizontal="center" vertical="center"/>
    </xf>
    <xf numFmtId="177" fontId="10" fillId="0" borderId="45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center" vertical="center"/>
    </xf>
    <xf numFmtId="177" fontId="10" fillId="0" borderId="48" xfId="2" applyNumberFormat="1" applyFont="1" applyFill="1" applyBorder="1" applyAlignment="1">
      <alignment horizontal="right" vertical="center"/>
    </xf>
    <xf numFmtId="177" fontId="10" fillId="0" borderId="37" xfId="2" applyNumberFormat="1" applyFont="1" applyFill="1" applyBorder="1" applyAlignment="1">
      <alignment horizontal="right" vertical="center"/>
    </xf>
    <xf numFmtId="177" fontId="12" fillId="0" borderId="23" xfId="2" applyNumberFormat="1" applyFont="1" applyFill="1" applyBorder="1" applyAlignment="1">
      <alignment horizontal="right" vertical="center"/>
    </xf>
    <xf numFmtId="177" fontId="10" fillId="0" borderId="47" xfId="2" applyNumberFormat="1" applyFont="1" applyFill="1" applyBorder="1" applyAlignment="1">
      <alignment horizontal="right" vertical="center"/>
    </xf>
    <xf numFmtId="177" fontId="10" fillId="0" borderId="46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center" vertical="center"/>
    </xf>
    <xf numFmtId="177" fontId="10" fillId="0" borderId="44" xfId="2" applyNumberFormat="1" applyFont="1" applyFill="1" applyBorder="1" applyAlignment="1">
      <alignment horizontal="right" vertical="center"/>
    </xf>
    <xf numFmtId="177" fontId="10" fillId="0" borderId="13" xfId="2" applyNumberFormat="1" applyFont="1" applyFill="1" applyBorder="1" applyAlignment="1">
      <alignment horizontal="right" vertical="center"/>
    </xf>
    <xf numFmtId="177" fontId="12" fillId="0" borderId="18" xfId="2" applyNumberFormat="1" applyFont="1" applyFill="1" applyBorder="1" applyAlignment="1">
      <alignment horizontal="right" vertical="center"/>
    </xf>
    <xf numFmtId="38" fontId="10" fillId="0" borderId="34" xfId="3" applyFont="1" applyFill="1" applyBorder="1" applyAlignment="1">
      <alignment horizontal="distributed" vertical="center"/>
    </xf>
    <xf numFmtId="0" fontId="11" fillId="0" borderId="1" xfId="1" applyFont="1" applyBorder="1" applyAlignment="1">
      <alignment horizontal="left" vertical="center"/>
    </xf>
    <xf numFmtId="38" fontId="10" fillId="0" borderId="9" xfId="3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61" xfId="4" applyFont="1" applyFill="1" applyBorder="1" applyAlignment="1">
      <alignment horizontal="center" vertical="center"/>
    </xf>
    <xf numFmtId="38" fontId="10" fillId="0" borderId="60" xfId="3" applyFont="1" applyFill="1" applyBorder="1" applyAlignment="1">
      <alignment horizontal="distributed" vertical="center"/>
    </xf>
    <xf numFmtId="0" fontId="10" fillId="0" borderId="58" xfId="4" applyFont="1" applyFill="1" applyBorder="1" applyAlignment="1">
      <alignment horizontal="distributed" vertical="center"/>
    </xf>
  </cellXfs>
  <cellStyles count="5">
    <cellStyle name="桁区切り 2" xfId="3"/>
    <cellStyle name="標準" xfId="0" builtinId="0"/>
    <cellStyle name="標準 2" xfId="1"/>
    <cellStyle name="標準_Sheet1" xfId="2"/>
    <cellStyle name="標準_Sheet1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37" zoomScaleNormal="100" zoomScaleSheetLayoutView="100" workbookViewId="0">
      <selection sqref="A1:C1"/>
    </sheetView>
  </sheetViews>
  <sheetFormatPr defaultRowHeight="13.5"/>
  <cols>
    <col min="1" max="1" width="23.25" style="1" customWidth="1"/>
    <col min="2" max="2" width="12.5" style="1" customWidth="1"/>
    <col min="3" max="3" width="8.75" style="1" customWidth="1"/>
    <col min="4" max="4" width="12.5" style="3" customWidth="1"/>
    <col min="5" max="5" width="8.75" style="2" customWidth="1"/>
    <col min="6" max="6" width="12.5" style="1" customWidth="1"/>
    <col min="7" max="7" width="8.75" style="1" customWidth="1"/>
    <col min="8" max="16384" width="9" style="1"/>
  </cols>
  <sheetData>
    <row r="1" spans="1:7" ht="29.25" customHeight="1" thickBot="1">
      <c r="A1" s="274" t="s">
        <v>37</v>
      </c>
      <c r="B1" s="274"/>
      <c r="C1" s="274"/>
      <c r="F1" s="275" t="s">
        <v>36</v>
      </c>
      <c r="G1" s="275"/>
    </row>
    <row r="2" spans="1:7">
      <c r="A2" s="267" t="s">
        <v>31</v>
      </c>
      <c r="B2" s="269" t="s">
        <v>35</v>
      </c>
      <c r="C2" s="270"/>
      <c r="D2" s="269" t="s">
        <v>34</v>
      </c>
      <c r="E2" s="270"/>
      <c r="F2" s="276" t="s">
        <v>33</v>
      </c>
      <c r="G2" s="277"/>
    </row>
    <row r="3" spans="1:7">
      <c r="A3" s="268"/>
      <c r="B3" s="21" t="s">
        <v>28</v>
      </c>
      <c r="C3" s="20" t="s">
        <v>27</v>
      </c>
      <c r="D3" s="21" t="s">
        <v>28</v>
      </c>
      <c r="E3" s="20" t="s">
        <v>27</v>
      </c>
      <c r="F3" s="21" t="s">
        <v>28</v>
      </c>
      <c r="G3" s="20" t="s">
        <v>27</v>
      </c>
    </row>
    <row r="4" spans="1:7">
      <c r="A4" s="17" t="s">
        <v>26</v>
      </c>
      <c r="B4" s="27">
        <v>47864014</v>
      </c>
      <c r="C4" s="26">
        <v>100</v>
      </c>
      <c r="D4" s="27">
        <v>54199832</v>
      </c>
      <c r="E4" s="26">
        <v>99.999999999999986</v>
      </c>
      <c r="F4" s="27">
        <v>75416977</v>
      </c>
      <c r="G4" s="26">
        <v>100</v>
      </c>
    </row>
    <row r="5" spans="1:7">
      <c r="A5" s="14" t="s">
        <v>25</v>
      </c>
      <c r="B5" s="27">
        <v>22187787</v>
      </c>
      <c r="C5" s="26">
        <v>46.4</v>
      </c>
      <c r="D5" s="27">
        <v>22538643</v>
      </c>
      <c r="E5" s="26">
        <v>41.6</v>
      </c>
      <c r="F5" s="27">
        <v>22645056</v>
      </c>
      <c r="G5" s="26">
        <v>30</v>
      </c>
    </row>
    <row r="6" spans="1:7">
      <c r="A6" s="14" t="s">
        <v>24</v>
      </c>
      <c r="B6" s="27">
        <v>453478</v>
      </c>
      <c r="C6" s="26">
        <v>1</v>
      </c>
      <c r="D6" s="27">
        <v>456147</v>
      </c>
      <c r="E6" s="26">
        <v>0.8</v>
      </c>
      <c r="F6" s="27">
        <v>457189</v>
      </c>
      <c r="G6" s="26">
        <v>0.6</v>
      </c>
    </row>
    <row r="7" spans="1:7">
      <c r="A7" s="14" t="s">
        <v>23</v>
      </c>
      <c r="B7" s="27">
        <v>54783</v>
      </c>
      <c r="C7" s="26">
        <v>0.1</v>
      </c>
      <c r="D7" s="27">
        <v>24546</v>
      </c>
      <c r="E7" s="26">
        <v>0.1</v>
      </c>
      <c r="F7" s="27">
        <v>23517</v>
      </c>
      <c r="G7" s="26">
        <v>0</v>
      </c>
    </row>
    <row r="8" spans="1:7">
      <c r="A8" s="14" t="s">
        <v>22</v>
      </c>
      <c r="B8" s="27">
        <v>84609</v>
      </c>
      <c r="C8" s="26">
        <v>0.2</v>
      </c>
      <c r="D8" s="27">
        <v>97832</v>
      </c>
      <c r="E8" s="26">
        <v>0.2</v>
      </c>
      <c r="F8" s="27">
        <v>88579</v>
      </c>
      <c r="G8" s="26">
        <v>0.1</v>
      </c>
    </row>
    <row r="9" spans="1:7">
      <c r="A9" s="14" t="s">
        <v>21</v>
      </c>
      <c r="B9" s="27">
        <v>72126</v>
      </c>
      <c r="C9" s="26">
        <v>0.2</v>
      </c>
      <c r="D9" s="27">
        <v>52143</v>
      </c>
      <c r="E9" s="26">
        <v>0.1</v>
      </c>
      <c r="F9" s="27">
        <v>103261</v>
      </c>
      <c r="G9" s="26">
        <v>0.1</v>
      </c>
    </row>
    <row r="10" spans="1:7">
      <c r="A10" s="14" t="s">
        <v>20</v>
      </c>
      <c r="B10" s="27" t="s">
        <v>32</v>
      </c>
      <c r="C10" s="26" t="s">
        <v>32</v>
      </c>
      <c r="D10" s="27" t="s">
        <v>32</v>
      </c>
      <c r="E10" s="26" t="s">
        <v>32</v>
      </c>
      <c r="F10" s="27">
        <v>121302</v>
      </c>
      <c r="G10" s="26">
        <v>0.2</v>
      </c>
    </row>
    <row r="11" spans="1:7">
      <c r="A11" s="14" t="s">
        <v>19</v>
      </c>
      <c r="B11" s="27">
        <v>2718905</v>
      </c>
      <c r="C11" s="26">
        <v>5.7</v>
      </c>
      <c r="D11" s="27">
        <v>2593562</v>
      </c>
      <c r="E11" s="26">
        <v>4.8</v>
      </c>
      <c r="F11" s="27">
        <v>3166932</v>
      </c>
      <c r="G11" s="26">
        <v>4.2</v>
      </c>
    </row>
    <row r="12" spans="1:7">
      <c r="A12" s="14" t="s">
        <v>18</v>
      </c>
      <c r="B12" s="27">
        <v>21334</v>
      </c>
      <c r="C12" s="26">
        <v>0</v>
      </c>
      <c r="D12" s="27">
        <v>20843</v>
      </c>
      <c r="E12" s="26">
        <v>0</v>
      </c>
      <c r="F12" s="27">
        <v>19183</v>
      </c>
      <c r="G12" s="26">
        <v>0</v>
      </c>
    </row>
    <row r="13" spans="1:7">
      <c r="A13" s="14" t="s">
        <v>17</v>
      </c>
      <c r="B13" s="27">
        <v>146233</v>
      </c>
      <c r="C13" s="26">
        <v>0.3</v>
      </c>
      <c r="D13" s="27">
        <v>76322</v>
      </c>
      <c r="E13" s="26">
        <v>0.1</v>
      </c>
      <c r="F13" s="27" t="s">
        <v>32</v>
      </c>
      <c r="G13" s="26" t="s">
        <v>32</v>
      </c>
    </row>
    <row r="14" spans="1:7">
      <c r="A14" s="14" t="s">
        <v>15</v>
      </c>
      <c r="B14" s="27" t="s">
        <v>32</v>
      </c>
      <c r="C14" s="26" t="s">
        <v>32</v>
      </c>
      <c r="D14" s="27">
        <v>22633</v>
      </c>
      <c r="E14" s="26">
        <v>0</v>
      </c>
      <c r="F14" s="27">
        <v>40854</v>
      </c>
      <c r="G14" s="26">
        <v>0.1</v>
      </c>
    </row>
    <row r="15" spans="1:7">
      <c r="A15" s="14" t="s">
        <v>14</v>
      </c>
      <c r="B15" s="27">
        <v>408843</v>
      </c>
      <c r="C15" s="26">
        <v>0.9</v>
      </c>
      <c r="D15" s="27">
        <v>408843</v>
      </c>
      <c r="E15" s="26">
        <v>0.8</v>
      </c>
      <c r="F15" s="27">
        <v>408843</v>
      </c>
      <c r="G15" s="26">
        <v>0.5</v>
      </c>
    </row>
    <row r="16" spans="1:7">
      <c r="A16" s="14" t="s">
        <v>13</v>
      </c>
      <c r="B16" s="27">
        <v>136654</v>
      </c>
      <c r="C16" s="26">
        <v>0.3</v>
      </c>
      <c r="D16" s="27">
        <v>349820</v>
      </c>
      <c r="E16" s="26">
        <v>0.7</v>
      </c>
      <c r="F16" s="27">
        <v>191552</v>
      </c>
      <c r="G16" s="26">
        <v>0.3</v>
      </c>
    </row>
    <row r="17" spans="1:7">
      <c r="A17" s="14" t="s">
        <v>12</v>
      </c>
      <c r="B17" s="27">
        <v>3179034</v>
      </c>
      <c r="C17" s="26">
        <v>6.6</v>
      </c>
      <c r="D17" s="27">
        <v>3236892</v>
      </c>
      <c r="E17" s="26">
        <v>6</v>
      </c>
      <c r="F17" s="27">
        <v>2672706</v>
      </c>
      <c r="G17" s="26">
        <v>3.5</v>
      </c>
    </row>
    <row r="18" spans="1:7">
      <c r="A18" s="14" t="s">
        <v>11</v>
      </c>
      <c r="B18" s="27">
        <v>19506</v>
      </c>
      <c r="C18" s="26">
        <v>0</v>
      </c>
      <c r="D18" s="27">
        <v>16993</v>
      </c>
      <c r="E18" s="26">
        <v>0</v>
      </c>
      <c r="F18" s="27">
        <v>17902</v>
      </c>
      <c r="G18" s="26">
        <v>0</v>
      </c>
    </row>
    <row r="19" spans="1:7">
      <c r="A19" s="14" t="s">
        <v>10</v>
      </c>
      <c r="B19" s="27">
        <v>507154</v>
      </c>
      <c r="C19" s="26">
        <v>1.1000000000000001</v>
      </c>
      <c r="D19" s="27">
        <v>412520</v>
      </c>
      <c r="E19" s="26">
        <v>0.8</v>
      </c>
      <c r="F19" s="27">
        <v>288924</v>
      </c>
      <c r="G19" s="26">
        <v>0.4</v>
      </c>
    </row>
    <row r="20" spans="1:7">
      <c r="A20" s="14" t="s">
        <v>9</v>
      </c>
      <c r="B20" s="27">
        <v>487378</v>
      </c>
      <c r="C20" s="26">
        <v>1</v>
      </c>
      <c r="D20" s="27">
        <v>551905</v>
      </c>
      <c r="E20" s="26">
        <v>1</v>
      </c>
      <c r="F20" s="27">
        <v>463332</v>
      </c>
      <c r="G20" s="26">
        <v>0.6</v>
      </c>
    </row>
    <row r="21" spans="1:7">
      <c r="A21" s="14" t="s">
        <v>8</v>
      </c>
      <c r="B21" s="27">
        <v>6571512</v>
      </c>
      <c r="C21" s="26">
        <v>13.7</v>
      </c>
      <c r="D21" s="27">
        <v>7886320</v>
      </c>
      <c r="E21" s="26">
        <v>14.6</v>
      </c>
      <c r="F21" s="27">
        <v>25288619</v>
      </c>
      <c r="G21" s="26">
        <v>33.5</v>
      </c>
    </row>
    <row r="22" spans="1:7">
      <c r="A22" s="14" t="s">
        <v>7</v>
      </c>
      <c r="B22" s="27">
        <v>2995102</v>
      </c>
      <c r="C22" s="26">
        <v>6.3</v>
      </c>
      <c r="D22" s="27">
        <v>3277531</v>
      </c>
      <c r="E22" s="26">
        <v>6</v>
      </c>
      <c r="F22" s="27">
        <v>3541941</v>
      </c>
      <c r="G22" s="26">
        <v>4.7</v>
      </c>
    </row>
    <row r="23" spans="1:7">
      <c r="A23" s="14" t="s">
        <v>6</v>
      </c>
      <c r="B23" s="27">
        <v>255145</v>
      </c>
      <c r="C23" s="26">
        <v>0.5</v>
      </c>
      <c r="D23" s="27">
        <v>277893</v>
      </c>
      <c r="E23" s="26">
        <v>0.5</v>
      </c>
      <c r="F23" s="27">
        <v>190980</v>
      </c>
      <c r="G23" s="26">
        <v>0.3</v>
      </c>
    </row>
    <row r="24" spans="1:7">
      <c r="A24" s="14" t="s">
        <v>5</v>
      </c>
      <c r="B24" s="27">
        <v>493684</v>
      </c>
      <c r="C24" s="26">
        <v>1</v>
      </c>
      <c r="D24" s="27">
        <v>695827</v>
      </c>
      <c r="E24" s="26">
        <v>1.3</v>
      </c>
      <c r="F24" s="27">
        <v>468586</v>
      </c>
      <c r="G24" s="26">
        <v>0.6</v>
      </c>
    </row>
    <row r="25" spans="1:7">
      <c r="A25" s="14" t="s">
        <v>4</v>
      </c>
      <c r="B25" s="27">
        <v>2192634</v>
      </c>
      <c r="C25" s="26">
        <v>4.5999999999999996</v>
      </c>
      <c r="D25" s="27">
        <v>4346969</v>
      </c>
      <c r="E25" s="26">
        <v>8</v>
      </c>
      <c r="F25" s="27">
        <v>6908735</v>
      </c>
      <c r="G25" s="26">
        <v>9.1999999999999993</v>
      </c>
    </row>
    <row r="26" spans="1:7">
      <c r="A26" s="14" t="s">
        <v>3</v>
      </c>
      <c r="B26" s="27">
        <v>2453061</v>
      </c>
      <c r="C26" s="26">
        <v>5.0999999999999996</v>
      </c>
      <c r="D26" s="27">
        <v>3057839</v>
      </c>
      <c r="E26" s="26">
        <v>5.6</v>
      </c>
      <c r="F26" s="27">
        <v>3524953</v>
      </c>
      <c r="G26" s="26">
        <v>4.7</v>
      </c>
    </row>
    <row r="27" spans="1:7">
      <c r="A27" s="14" t="s">
        <v>2</v>
      </c>
      <c r="B27" s="27">
        <v>931452</v>
      </c>
      <c r="C27" s="26">
        <v>1.9</v>
      </c>
      <c r="D27" s="27">
        <v>1143809</v>
      </c>
      <c r="E27" s="26">
        <v>2.1</v>
      </c>
      <c r="F27" s="27">
        <v>1013571</v>
      </c>
      <c r="G27" s="26">
        <v>1.4</v>
      </c>
    </row>
    <row r="28" spans="1:7" ht="14.25" thickBot="1">
      <c r="A28" s="9" t="s">
        <v>1</v>
      </c>
      <c r="B28" s="25">
        <v>1493600</v>
      </c>
      <c r="C28" s="24">
        <v>3.1</v>
      </c>
      <c r="D28" s="25">
        <v>2654000</v>
      </c>
      <c r="E28" s="24">
        <v>4.9000000000000004</v>
      </c>
      <c r="F28" s="25">
        <v>3770460</v>
      </c>
      <c r="G28" s="24">
        <v>5</v>
      </c>
    </row>
    <row r="29" spans="1:7" ht="15.75" customHeight="1" thickBot="1">
      <c r="A29" s="22"/>
      <c r="B29" s="22"/>
      <c r="C29" s="22"/>
      <c r="D29" s="23"/>
      <c r="E29" s="22"/>
      <c r="F29" s="22"/>
      <c r="G29" s="22"/>
    </row>
    <row r="30" spans="1:7">
      <c r="A30" s="267" t="s">
        <v>31</v>
      </c>
      <c r="B30" s="269" t="s">
        <v>30</v>
      </c>
      <c r="C30" s="270"/>
      <c r="D30" s="271" t="s">
        <v>29</v>
      </c>
      <c r="E30" s="272"/>
    </row>
    <row r="31" spans="1:7">
      <c r="A31" s="268"/>
      <c r="B31" s="21" t="s">
        <v>28</v>
      </c>
      <c r="C31" s="20" t="s">
        <v>27</v>
      </c>
      <c r="D31" s="19" t="s">
        <v>28</v>
      </c>
      <c r="E31" s="18" t="s">
        <v>27</v>
      </c>
    </row>
    <row r="32" spans="1:7">
      <c r="A32" s="17" t="s">
        <v>26</v>
      </c>
      <c r="B32" s="13">
        <v>66271941</v>
      </c>
      <c r="C32" s="12">
        <v>100.00000000000001</v>
      </c>
      <c r="D32" s="11">
        <v>60132703</v>
      </c>
      <c r="E32" s="10">
        <f>SUM(E33:E56)</f>
        <v>100</v>
      </c>
      <c r="F32" s="15"/>
      <c r="G32" s="15"/>
    </row>
    <row r="33" spans="1:7">
      <c r="A33" s="14" t="s">
        <v>25</v>
      </c>
      <c r="B33" s="13">
        <v>22119792</v>
      </c>
      <c r="C33" s="12">
        <v>33.4</v>
      </c>
      <c r="D33" s="11">
        <v>22808685</v>
      </c>
      <c r="E33" s="10">
        <f>D33/D32*100-0.1</f>
        <v>37.830583296746198</v>
      </c>
      <c r="F33" s="15"/>
      <c r="G33" s="15"/>
    </row>
    <row r="34" spans="1:7">
      <c r="A34" s="14" t="s">
        <v>24</v>
      </c>
      <c r="B34" s="13">
        <v>464733</v>
      </c>
      <c r="C34" s="12">
        <v>0.7</v>
      </c>
      <c r="D34" s="11">
        <v>463632</v>
      </c>
      <c r="E34" s="10">
        <f>D34/D32*100</f>
        <v>0.77101473386286989</v>
      </c>
      <c r="F34" s="15"/>
      <c r="G34" s="15"/>
    </row>
    <row r="35" spans="1:7">
      <c r="A35" s="14" t="s">
        <v>23</v>
      </c>
      <c r="B35" s="13">
        <v>15625</v>
      </c>
      <c r="C35" s="12">
        <v>0</v>
      </c>
      <c r="D35" s="11">
        <v>8353</v>
      </c>
      <c r="E35" s="10">
        <f>D35/D32*100</f>
        <v>1.3890943834671791E-2</v>
      </c>
      <c r="F35" s="15"/>
      <c r="G35" s="15"/>
    </row>
    <row r="36" spans="1:7">
      <c r="A36" s="14" t="s">
        <v>22</v>
      </c>
      <c r="B36" s="13">
        <v>130940</v>
      </c>
      <c r="C36" s="12">
        <v>0.2</v>
      </c>
      <c r="D36" s="11">
        <v>123266</v>
      </c>
      <c r="E36" s="10">
        <f>D36/D32*100</f>
        <v>0.20498995363637654</v>
      </c>
      <c r="F36" s="15"/>
      <c r="G36" s="15"/>
    </row>
    <row r="37" spans="1:7">
      <c r="A37" s="14" t="s">
        <v>21</v>
      </c>
      <c r="B37" s="13">
        <v>148273</v>
      </c>
      <c r="C37" s="12">
        <v>0.2</v>
      </c>
      <c r="D37" s="11">
        <v>91301</v>
      </c>
      <c r="E37" s="10">
        <f>D37/D32*100</f>
        <v>0.15183252281208778</v>
      </c>
      <c r="F37" s="15"/>
      <c r="G37" s="15"/>
    </row>
    <row r="38" spans="1:7">
      <c r="A38" s="14" t="s">
        <v>20</v>
      </c>
      <c r="B38" s="13">
        <v>257155</v>
      </c>
      <c r="C38" s="12">
        <v>0.4</v>
      </c>
      <c r="D38" s="11">
        <v>302259</v>
      </c>
      <c r="E38" s="10">
        <f>D38/D32*100</f>
        <v>0.50265327337771604</v>
      </c>
      <c r="F38" s="15"/>
      <c r="G38" s="15"/>
    </row>
    <row r="39" spans="1:7">
      <c r="A39" s="14" t="s">
        <v>19</v>
      </c>
      <c r="B39" s="13">
        <v>3459831</v>
      </c>
      <c r="C39" s="12">
        <v>5.2</v>
      </c>
      <c r="D39" s="11">
        <v>3637967</v>
      </c>
      <c r="E39" s="10">
        <f>D39/D32*100</f>
        <v>6.0498976738165258</v>
      </c>
      <c r="F39" s="15"/>
      <c r="G39" s="15"/>
    </row>
    <row r="40" spans="1:7">
      <c r="A40" s="14" t="s">
        <v>18</v>
      </c>
      <c r="B40" s="13">
        <v>20750</v>
      </c>
      <c r="C40" s="12">
        <v>0</v>
      </c>
      <c r="D40" s="11">
        <v>21969</v>
      </c>
      <c r="E40" s="10">
        <f>D40/D32*100</f>
        <v>3.6534196708237113E-2</v>
      </c>
      <c r="F40" s="15"/>
      <c r="G40" s="15"/>
    </row>
    <row r="41" spans="1:7">
      <c r="A41" s="14" t="s">
        <v>17</v>
      </c>
      <c r="B41" s="13" t="s">
        <v>16</v>
      </c>
      <c r="C41" s="12" t="s">
        <v>16</v>
      </c>
      <c r="D41" s="16" t="s">
        <v>16</v>
      </c>
      <c r="E41" s="10" t="s">
        <v>16</v>
      </c>
      <c r="F41" s="15"/>
      <c r="G41" s="15"/>
    </row>
    <row r="42" spans="1:7">
      <c r="A42" s="14" t="s">
        <v>15</v>
      </c>
      <c r="B42" s="13">
        <v>46902</v>
      </c>
      <c r="C42" s="12">
        <v>0.1</v>
      </c>
      <c r="D42" s="11">
        <v>53157</v>
      </c>
      <c r="E42" s="10">
        <f>D42/D32*100</f>
        <v>8.8399485384849569E-2</v>
      </c>
      <c r="F42" s="15"/>
      <c r="G42" s="15"/>
    </row>
    <row r="43" spans="1:7">
      <c r="A43" s="14" t="s">
        <v>14</v>
      </c>
      <c r="B43" s="13">
        <v>406596</v>
      </c>
      <c r="C43" s="12">
        <v>0.6</v>
      </c>
      <c r="D43" s="11">
        <v>415109</v>
      </c>
      <c r="E43" s="10">
        <f>D43/D32*100</f>
        <v>0.69032153768308069</v>
      </c>
      <c r="F43" s="15"/>
      <c r="G43" s="15"/>
    </row>
    <row r="44" spans="1:7">
      <c r="A44" s="14" t="s">
        <v>13</v>
      </c>
      <c r="B44" s="13">
        <v>503594</v>
      </c>
      <c r="C44" s="12">
        <v>0.8</v>
      </c>
      <c r="D44" s="11">
        <v>226592</v>
      </c>
      <c r="E44" s="10">
        <f>D44/D32*100</f>
        <v>0.37681991444821633</v>
      </c>
      <c r="F44" s="15"/>
      <c r="G44" s="15"/>
    </row>
    <row r="45" spans="1:7">
      <c r="A45" s="14" t="s">
        <v>12</v>
      </c>
      <c r="B45" s="13">
        <v>3909857</v>
      </c>
      <c r="C45" s="12">
        <v>5.9</v>
      </c>
      <c r="D45" s="11">
        <v>4224403</v>
      </c>
      <c r="E45" s="10">
        <f>D45/D32*100</f>
        <v>7.0251340605793162</v>
      </c>
      <c r="F45" s="15"/>
      <c r="G45" s="15"/>
    </row>
    <row r="46" spans="1:7">
      <c r="A46" s="14" t="s">
        <v>11</v>
      </c>
      <c r="B46" s="13">
        <v>18502</v>
      </c>
      <c r="C46" s="12">
        <v>0</v>
      </c>
      <c r="D46" s="11">
        <v>17454</v>
      </c>
      <c r="E46" s="10">
        <f>D46/D32*100</f>
        <v>2.9025803147415478E-2</v>
      </c>
      <c r="F46" s="15"/>
      <c r="G46" s="15"/>
    </row>
    <row r="47" spans="1:7">
      <c r="A47" s="14" t="s">
        <v>10</v>
      </c>
      <c r="B47" s="13">
        <v>322371</v>
      </c>
      <c r="C47" s="12">
        <v>0.5</v>
      </c>
      <c r="D47" s="11">
        <v>311602</v>
      </c>
      <c r="E47" s="10">
        <f>D47/D32*100</f>
        <v>0.51819057593336515</v>
      </c>
      <c r="F47" s="15"/>
      <c r="G47" s="15"/>
    </row>
    <row r="48" spans="1:7">
      <c r="A48" s="14" t="s">
        <v>9</v>
      </c>
      <c r="B48" s="13">
        <v>473493</v>
      </c>
      <c r="C48" s="12">
        <v>0.7</v>
      </c>
      <c r="D48" s="11">
        <v>520565</v>
      </c>
      <c r="E48" s="10">
        <f>D48/D32*100</f>
        <v>0.8656936642279327</v>
      </c>
      <c r="F48" s="15"/>
      <c r="G48" s="15"/>
    </row>
    <row r="49" spans="1:7">
      <c r="A49" s="14" t="s">
        <v>8</v>
      </c>
      <c r="B49" s="13">
        <v>15065826</v>
      </c>
      <c r="C49" s="12">
        <v>22.7</v>
      </c>
      <c r="D49" s="11">
        <v>11260641</v>
      </c>
      <c r="E49" s="10">
        <f>D49/D32*100</f>
        <v>18.726317691057393</v>
      </c>
      <c r="F49" s="15"/>
      <c r="G49" s="15"/>
    </row>
    <row r="50" spans="1:7">
      <c r="A50" s="14" t="s">
        <v>7</v>
      </c>
      <c r="B50" s="13">
        <v>3529803</v>
      </c>
      <c r="C50" s="12">
        <v>5.3</v>
      </c>
      <c r="D50" s="11">
        <v>4007199</v>
      </c>
      <c r="E50" s="10">
        <f>D50/D32*100</f>
        <v>6.6639262831740655</v>
      </c>
      <c r="F50" s="15"/>
      <c r="G50" s="15"/>
    </row>
    <row r="51" spans="1:7">
      <c r="A51" s="14" t="s">
        <v>6</v>
      </c>
      <c r="B51" s="13">
        <v>209937</v>
      </c>
      <c r="C51" s="12">
        <v>0.3</v>
      </c>
      <c r="D51" s="11">
        <v>184076</v>
      </c>
      <c r="E51" s="10">
        <f>D51/D32*100</f>
        <v>0.30611629083096431</v>
      </c>
      <c r="F51" s="15"/>
      <c r="G51" s="15"/>
    </row>
    <row r="52" spans="1:7">
      <c r="A52" s="14" t="s">
        <v>5</v>
      </c>
      <c r="B52" s="13">
        <v>447250</v>
      </c>
      <c r="C52" s="12">
        <v>0.7</v>
      </c>
      <c r="D52" s="11">
        <v>548008</v>
      </c>
      <c r="E52" s="10">
        <f>D52/D32*100</f>
        <v>0.91133106057115043</v>
      </c>
      <c r="F52" s="15"/>
      <c r="G52" s="15"/>
    </row>
    <row r="53" spans="1:7">
      <c r="A53" s="14" t="s">
        <v>4</v>
      </c>
      <c r="B53" s="13">
        <v>5065204</v>
      </c>
      <c r="C53" s="12">
        <v>7.7</v>
      </c>
      <c r="D53" s="11">
        <v>2099823</v>
      </c>
      <c r="E53" s="10">
        <f>D53/D32*100</f>
        <v>3.4919817258173143</v>
      </c>
      <c r="F53" s="15"/>
      <c r="G53" s="15"/>
    </row>
    <row r="54" spans="1:7">
      <c r="A54" s="14" t="s">
        <v>3</v>
      </c>
      <c r="B54" s="13">
        <v>4074666</v>
      </c>
      <c r="C54" s="12">
        <v>6.2</v>
      </c>
      <c r="D54" s="11">
        <v>4833632</v>
      </c>
      <c r="E54" s="10">
        <f>D54/D32*100+0.1</f>
        <v>8.1382749466625501</v>
      </c>
    </row>
    <row r="55" spans="1:7">
      <c r="A55" s="14" t="s">
        <v>2</v>
      </c>
      <c r="B55" s="13">
        <v>1061961</v>
      </c>
      <c r="C55" s="12">
        <v>1.6</v>
      </c>
      <c r="D55" s="11">
        <v>1086988</v>
      </c>
      <c r="E55" s="10">
        <f>D55/D32*100</f>
        <v>1.8076486599978718</v>
      </c>
    </row>
    <row r="56" spans="1:7" ht="14.25" thickBot="1">
      <c r="A56" s="9" t="s">
        <v>1</v>
      </c>
      <c r="B56" s="8">
        <v>4518880</v>
      </c>
      <c r="C56" s="7">
        <v>6.8</v>
      </c>
      <c r="D56" s="6">
        <v>2886022</v>
      </c>
      <c r="E56" s="5">
        <f>D56/D32*100</f>
        <v>4.7994217056898307</v>
      </c>
    </row>
    <row r="57" spans="1:7">
      <c r="A57" s="273" t="s">
        <v>0</v>
      </c>
      <c r="B57" s="273"/>
      <c r="C57" s="273"/>
    </row>
    <row r="58" spans="1:7">
      <c r="B58" s="4"/>
    </row>
  </sheetData>
  <mergeCells count="10">
    <mergeCell ref="F1:G1"/>
    <mergeCell ref="A2:A3"/>
    <mergeCell ref="B2:C2"/>
    <mergeCell ref="D2:E2"/>
    <mergeCell ref="F2:G2"/>
    <mergeCell ref="A30:A31"/>
    <mergeCell ref="B30:C30"/>
    <mergeCell ref="D30:E30"/>
    <mergeCell ref="A57:C57"/>
    <mergeCell ref="A1:C1"/>
  </mergeCells>
  <phoneticPr fontId="2"/>
  <pageMargins left="0.78740157480314965" right="0.78740157480314965" top="0.98425196850393704" bottom="0.78740157480314965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Normal="100" zoomScaleSheetLayoutView="100" workbookViewId="0">
      <selection activeCell="C13" sqref="C13"/>
    </sheetView>
  </sheetViews>
  <sheetFormatPr defaultRowHeight="13.5"/>
  <cols>
    <col min="1" max="1" width="13.25" style="227" customWidth="1"/>
    <col min="2" max="7" width="12.625" style="1" customWidth="1"/>
    <col min="8" max="16384" width="9" style="1"/>
  </cols>
  <sheetData>
    <row r="1" spans="1:7" ht="29.25" customHeight="1" thickBot="1">
      <c r="A1" s="307" t="s">
        <v>197</v>
      </c>
      <c r="B1" s="307"/>
      <c r="C1" s="307"/>
      <c r="D1" s="245"/>
      <c r="E1" s="245"/>
      <c r="F1" s="22"/>
      <c r="G1" s="244" t="s">
        <v>196</v>
      </c>
    </row>
    <row r="2" spans="1:7" ht="30" customHeight="1">
      <c r="A2" s="243" t="s">
        <v>122</v>
      </c>
      <c r="B2" s="242" t="s">
        <v>195</v>
      </c>
      <c r="C2" s="242" t="s">
        <v>194</v>
      </c>
      <c r="D2" s="242" t="s">
        <v>193</v>
      </c>
      <c r="E2" s="242" t="s">
        <v>192</v>
      </c>
      <c r="F2" s="242" t="s">
        <v>191</v>
      </c>
      <c r="G2" s="241" t="s">
        <v>190</v>
      </c>
    </row>
    <row r="3" spans="1:7" ht="18.75" customHeight="1">
      <c r="A3" s="239" t="s">
        <v>189</v>
      </c>
      <c r="B3" s="37">
        <v>20786808</v>
      </c>
      <c r="C3" s="37">
        <v>18617967</v>
      </c>
      <c r="D3" s="240">
        <v>0.88600000000000001</v>
      </c>
      <c r="E3" s="51">
        <v>9.9</v>
      </c>
      <c r="F3" s="37">
        <v>28953765</v>
      </c>
      <c r="G3" s="236">
        <v>0.6</v>
      </c>
    </row>
    <row r="4" spans="1:7" s="140" customFormat="1" ht="18.75" customHeight="1">
      <c r="A4" s="239" t="s">
        <v>188</v>
      </c>
      <c r="B4" s="59">
        <v>21102154</v>
      </c>
      <c r="C4" s="59">
        <v>18806984</v>
      </c>
      <c r="D4" s="238">
        <v>0.89</v>
      </c>
      <c r="E4" s="237">
        <v>11</v>
      </c>
      <c r="F4" s="59">
        <v>27469563</v>
      </c>
      <c r="G4" s="236">
        <v>0</v>
      </c>
    </row>
    <row r="5" spans="1:7" s="140" customFormat="1" ht="18.75" customHeight="1">
      <c r="A5" s="239" t="s">
        <v>187</v>
      </c>
      <c r="B5" s="59">
        <v>21807782</v>
      </c>
      <c r="C5" s="59">
        <v>19724744</v>
      </c>
      <c r="D5" s="238">
        <v>0.89700000000000002</v>
      </c>
      <c r="E5" s="237">
        <v>13</v>
      </c>
      <c r="F5" s="59">
        <v>25325734</v>
      </c>
      <c r="G5" s="236">
        <v>2</v>
      </c>
    </row>
    <row r="6" spans="1:7" s="235" customFormat="1" ht="18.75" customHeight="1">
      <c r="A6" s="239" t="s">
        <v>186</v>
      </c>
      <c r="B6" s="59">
        <v>22440020</v>
      </c>
      <c r="C6" s="59">
        <v>19220960</v>
      </c>
      <c r="D6" s="238">
        <v>0.88400000000000001</v>
      </c>
      <c r="E6" s="237">
        <v>15.4</v>
      </c>
      <c r="F6" s="59">
        <v>24317445</v>
      </c>
      <c r="G6" s="236">
        <v>3.8</v>
      </c>
    </row>
    <row r="7" spans="1:7" s="186" customFormat="1" ht="18.75" customHeight="1" thickBot="1">
      <c r="A7" s="234" t="s">
        <v>185</v>
      </c>
      <c r="B7" s="231">
        <v>23292564</v>
      </c>
      <c r="C7" s="231">
        <v>19833145</v>
      </c>
      <c r="D7" s="233">
        <v>0.871</v>
      </c>
      <c r="E7" s="232">
        <v>10.7</v>
      </c>
      <c r="F7" s="231">
        <v>21841125</v>
      </c>
      <c r="G7" s="230">
        <v>5.6</v>
      </c>
    </row>
    <row r="8" spans="1:7" ht="18.75" customHeight="1">
      <c r="A8" s="229" t="s">
        <v>59</v>
      </c>
      <c r="B8" s="22"/>
      <c r="C8" s="22"/>
      <c r="D8" s="22"/>
      <c r="E8" s="22"/>
      <c r="F8" s="22"/>
    </row>
    <row r="9" spans="1:7" ht="15.75" customHeight="1"/>
    <row r="10" spans="1:7">
      <c r="D10" s="228"/>
    </row>
  </sheetData>
  <mergeCells count="1">
    <mergeCell ref="A1:C1"/>
  </mergeCells>
  <phoneticPr fontId="2"/>
  <pageMargins left="0.75" right="0.75" top="1" bottom="1" header="0.51200000000000001" footer="0.5120000000000000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Normal="100" zoomScaleSheetLayoutView="100" workbookViewId="0">
      <selection activeCell="H24" sqref="H24"/>
    </sheetView>
  </sheetViews>
  <sheetFormatPr defaultRowHeight="13.5"/>
  <cols>
    <col min="1" max="1" width="20.25" style="1" customWidth="1"/>
    <col min="2" max="2" width="5.5" style="1" bestFit="1" customWidth="1"/>
    <col min="3" max="3" width="4.75" style="1" bestFit="1" customWidth="1"/>
    <col min="4" max="6" width="11.5" style="1" customWidth="1"/>
    <col min="7" max="7" width="11.5" style="140" customWidth="1"/>
    <col min="8" max="8" width="11.5" style="1" customWidth="1"/>
    <col min="9" max="16384" width="9" style="1"/>
  </cols>
  <sheetData>
    <row r="1" spans="1:8" ht="29.25" customHeight="1" thickBot="1">
      <c r="A1" s="331" t="s">
        <v>217</v>
      </c>
      <c r="B1" s="331"/>
      <c r="C1" s="331"/>
      <c r="D1" s="263"/>
      <c r="E1" s="263"/>
      <c r="F1" s="263"/>
      <c r="G1" s="264"/>
      <c r="H1" s="263"/>
    </row>
    <row r="2" spans="1:8" ht="17.25" customHeight="1">
      <c r="A2" s="332" t="s">
        <v>216</v>
      </c>
      <c r="B2" s="333"/>
      <c r="C2" s="334"/>
      <c r="D2" s="262" t="s">
        <v>56</v>
      </c>
      <c r="E2" s="261" t="s">
        <v>98</v>
      </c>
      <c r="F2" s="261" t="s">
        <v>97</v>
      </c>
      <c r="G2" s="261" t="s">
        <v>95</v>
      </c>
      <c r="H2" s="260" t="s">
        <v>94</v>
      </c>
    </row>
    <row r="3" spans="1:8" ht="17.25" customHeight="1">
      <c r="A3" s="335" t="s">
        <v>215</v>
      </c>
      <c r="B3" s="247" t="s">
        <v>203</v>
      </c>
      <c r="C3" s="259" t="s">
        <v>201</v>
      </c>
      <c r="D3" s="246">
        <v>12548</v>
      </c>
      <c r="E3" s="246">
        <v>12548</v>
      </c>
      <c r="F3" s="246">
        <v>12548</v>
      </c>
      <c r="G3" s="246">
        <v>12548</v>
      </c>
      <c r="H3" s="150">
        <v>12548</v>
      </c>
    </row>
    <row r="4" spans="1:8" ht="17.25" customHeight="1">
      <c r="A4" s="336"/>
      <c r="B4" s="256" t="s">
        <v>202</v>
      </c>
      <c r="C4" s="255" t="s">
        <v>201</v>
      </c>
      <c r="D4" s="246">
        <v>11236</v>
      </c>
      <c r="E4" s="246">
        <v>11236</v>
      </c>
      <c r="F4" s="246">
        <v>10085</v>
      </c>
      <c r="G4" s="246">
        <v>15167</v>
      </c>
      <c r="H4" s="150">
        <v>15120</v>
      </c>
    </row>
    <row r="5" spans="1:8" ht="17.25" customHeight="1">
      <c r="A5" s="258" t="s">
        <v>214</v>
      </c>
      <c r="B5" s="247"/>
      <c r="C5" s="254"/>
      <c r="D5" s="246"/>
      <c r="E5" s="246"/>
      <c r="F5" s="246"/>
      <c r="G5" s="246"/>
      <c r="H5" s="150"/>
    </row>
    <row r="6" spans="1:8" ht="17.25" customHeight="1">
      <c r="A6" s="330" t="s">
        <v>213</v>
      </c>
      <c r="B6" s="247" t="s">
        <v>203</v>
      </c>
      <c r="C6" s="254" t="s">
        <v>201</v>
      </c>
      <c r="D6" s="246">
        <v>16574</v>
      </c>
      <c r="E6" s="246">
        <v>16574</v>
      </c>
      <c r="F6" s="246">
        <v>16634</v>
      </c>
      <c r="G6" s="246">
        <v>16762</v>
      </c>
      <c r="H6" s="150">
        <v>16762</v>
      </c>
    </row>
    <row r="7" spans="1:8" ht="17.25" customHeight="1">
      <c r="A7" s="330"/>
      <c r="B7" s="247" t="s">
        <v>202</v>
      </c>
      <c r="C7" s="254" t="s">
        <v>201</v>
      </c>
      <c r="D7" s="246">
        <v>7391</v>
      </c>
      <c r="E7" s="246">
        <v>7472</v>
      </c>
      <c r="F7" s="246">
        <v>7602</v>
      </c>
      <c r="G7" s="246">
        <v>7614</v>
      </c>
      <c r="H7" s="150">
        <v>7599</v>
      </c>
    </row>
    <row r="8" spans="1:8" ht="17.25" customHeight="1">
      <c r="A8" s="330" t="s">
        <v>208</v>
      </c>
      <c r="B8" s="247" t="s">
        <v>203</v>
      </c>
      <c r="C8" s="254" t="s">
        <v>201</v>
      </c>
      <c r="D8" s="246">
        <v>98773</v>
      </c>
      <c r="E8" s="246">
        <v>98773</v>
      </c>
      <c r="F8" s="246">
        <v>98442</v>
      </c>
      <c r="G8" s="246">
        <v>98279</v>
      </c>
      <c r="H8" s="150">
        <v>116710</v>
      </c>
    </row>
    <row r="9" spans="1:8" ht="17.25" customHeight="1">
      <c r="A9" s="336"/>
      <c r="B9" s="256" t="s">
        <v>202</v>
      </c>
      <c r="C9" s="255" t="s">
        <v>201</v>
      </c>
      <c r="D9" s="246">
        <v>43987</v>
      </c>
      <c r="E9" s="246">
        <v>43987</v>
      </c>
      <c r="F9" s="246">
        <v>44780</v>
      </c>
      <c r="G9" s="246">
        <v>44784</v>
      </c>
      <c r="H9" s="150">
        <v>44784</v>
      </c>
    </row>
    <row r="10" spans="1:8" ht="17.25" customHeight="1">
      <c r="A10" s="257" t="s">
        <v>212</v>
      </c>
      <c r="B10" s="247"/>
      <c r="C10" s="254"/>
      <c r="D10" s="246"/>
      <c r="E10" s="246"/>
      <c r="F10" s="246"/>
      <c r="G10" s="246"/>
      <c r="H10" s="150"/>
    </row>
    <row r="11" spans="1:8" ht="17.25" customHeight="1">
      <c r="A11" s="330" t="s">
        <v>211</v>
      </c>
      <c r="B11" s="247" t="s">
        <v>203</v>
      </c>
      <c r="C11" s="254" t="s">
        <v>201</v>
      </c>
      <c r="D11" s="246">
        <v>704644</v>
      </c>
      <c r="E11" s="246">
        <v>702927</v>
      </c>
      <c r="F11" s="246">
        <v>702927</v>
      </c>
      <c r="G11" s="246">
        <v>702927</v>
      </c>
      <c r="H11" s="150">
        <v>699712</v>
      </c>
    </row>
    <row r="12" spans="1:8" ht="17.25" customHeight="1">
      <c r="A12" s="330"/>
      <c r="B12" s="247" t="s">
        <v>202</v>
      </c>
      <c r="C12" s="254" t="s">
        <v>201</v>
      </c>
      <c r="D12" s="246">
        <v>196531</v>
      </c>
      <c r="E12" s="246">
        <v>197699</v>
      </c>
      <c r="F12" s="246">
        <v>195264</v>
      </c>
      <c r="G12" s="246">
        <v>197492</v>
      </c>
      <c r="H12" s="150">
        <v>197492</v>
      </c>
    </row>
    <row r="13" spans="1:8" ht="17.25" customHeight="1">
      <c r="A13" s="330" t="s">
        <v>210</v>
      </c>
      <c r="B13" s="247" t="s">
        <v>203</v>
      </c>
      <c r="C13" s="254" t="s">
        <v>201</v>
      </c>
      <c r="D13" s="246">
        <v>18491</v>
      </c>
      <c r="E13" s="246">
        <v>18491</v>
      </c>
      <c r="F13" s="246">
        <v>18491</v>
      </c>
      <c r="G13" s="246">
        <v>18491</v>
      </c>
      <c r="H13" s="150">
        <v>18491</v>
      </c>
    </row>
    <row r="14" spans="1:8" ht="17.25" customHeight="1">
      <c r="A14" s="330"/>
      <c r="B14" s="247" t="s">
        <v>202</v>
      </c>
      <c r="C14" s="254" t="s">
        <v>201</v>
      </c>
      <c r="D14" s="246">
        <v>22274</v>
      </c>
      <c r="E14" s="246">
        <v>21974</v>
      </c>
      <c r="F14" s="246">
        <v>22268</v>
      </c>
      <c r="G14" s="246">
        <v>22538</v>
      </c>
      <c r="H14" s="150">
        <v>22550</v>
      </c>
    </row>
    <row r="15" spans="1:8" ht="17.25" customHeight="1">
      <c r="A15" s="330" t="s">
        <v>209</v>
      </c>
      <c r="B15" s="247" t="s">
        <v>203</v>
      </c>
      <c r="C15" s="254" t="s">
        <v>201</v>
      </c>
      <c r="D15" s="246">
        <v>1104081</v>
      </c>
      <c r="E15" s="246">
        <v>1110512</v>
      </c>
      <c r="F15" s="246">
        <v>1114487</v>
      </c>
      <c r="G15" s="246">
        <v>1114483</v>
      </c>
      <c r="H15" s="150">
        <v>1125147</v>
      </c>
    </row>
    <row r="16" spans="1:8" ht="17.25" customHeight="1">
      <c r="A16" s="330"/>
      <c r="B16" s="247" t="s">
        <v>202</v>
      </c>
      <c r="C16" s="254" t="s">
        <v>201</v>
      </c>
      <c r="D16" s="246">
        <v>2618</v>
      </c>
      <c r="E16" s="246">
        <v>2618</v>
      </c>
      <c r="F16" s="246">
        <v>2663</v>
      </c>
      <c r="G16" s="246">
        <v>2663</v>
      </c>
      <c r="H16" s="150">
        <v>2663</v>
      </c>
    </row>
    <row r="17" spans="1:8" ht="17.25" customHeight="1">
      <c r="A17" s="330" t="s">
        <v>208</v>
      </c>
      <c r="B17" s="247" t="s">
        <v>203</v>
      </c>
      <c r="C17" s="254" t="s">
        <v>201</v>
      </c>
      <c r="D17" s="246">
        <v>983471</v>
      </c>
      <c r="E17" s="246">
        <v>998831</v>
      </c>
      <c r="F17" s="246">
        <v>996356</v>
      </c>
      <c r="G17" s="246">
        <v>996361</v>
      </c>
      <c r="H17" s="150">
        <v>1028218</v>
      </c>
    </row>
    <row r="18" spans="1:8" ht="17.25" customHeight="1">
      <c r="A18" s="336"/>
      <c r="B18" s="256" t="s">
        <v>202</v>
      </c>
      <c r="C18" s="255" t="s">
        <v>201</v>
      </c>
      <c r="D18" s="246">
        <v>103303</v>
      </c>
      <c r="E18" s="246">
        <v>102979</v>
      </c>
      <c r="F18" s="246">
        <v>102884</v>
      </c>
      <c r="G18" s="246">
        <v>102884</v>
      </c>
      <c r="H18" s="150">
        <v>102864</v>
      </c>
    </row>
    <row r="19" spans="1:8" ht="17.25" customHeight="1">
      <c r="A19" s="330" t="s">
        <v>207</v>
      </c>
      <c r="B19" s="247" t="s">
        <v>203</v>
      </c>
      <c r="C19" s="254" t="s">
        <v>201</v>
      </c>
      <c r="D19" s="246">
        <v>1370909</v>
      </c>
      <c r="E19" s="246">
        <v>1363275</v>
      </c>
      <c r="F19" s="246">
        <v>1363275</v>
      </c>
      <c r="G19" s="246">
        <v>1363275</v>
      </c>
      <c r="H19" s="150">
        <v>1363275</v>
      </c>
    </row>
    <row r="20" spans="1:8" ht="17.25" customHeight="1">
      <c r="A20" s="330"/>
      <c r="B20" s="247" t="s">
        <v>206</v>
      </c>
      <c r="C20" s="254" t="s">
        <v>205</v>
      </c>
      <c r="D20" s="246">
        <v>0</v>
      </c>
      <c r="E20" s="246">
        <v>0</v>
      </c>
      <c r="F20" s="246">
        <v>0</v>
      </c>
      <c r="G20" s="246">
        <v>0</v>
      </c>
      <c r="H20" s="150">
        <v>0</v>
      </c>
    </row>
    <row r="21" spans="1:8" ht="17.25" customHeight="1">
      <c r="A21" s="330" t="s">
        <v>204</v>
      </c>
      <c r="B21" s="247" t="s">
        <v>203</v>
      </c>
      <c r="C21" s="254" t="s">
        <v>201</v>
      </c>
      <c r="D21" s="246">
        <v>461590</v>
      </c>
      <c r="E21" s="246">
        <v>457690</v>
      </c>
      <c r="F21" s="246">
        <v>457249</v>
      </c>
      <c r="G21" s="246">
        <v>454818</v>
      </c>
      <c r="H21" s="150">
        <v>453988</v>
      </c>
    </row>
    <row r="22" spans="1:8" ht="17.25" customHeight="1">
      <c r="A22" s="330"/>
      <c r="B22" s="247" t="s">
        <v>202</v>
      </c>
      <c r="C22" s="254" t="s">
        <v>201</v>
      </c>
      <c r="D22" s="246">
        <v>2193</v>
      </c>
      <c r="E22" s="246">
        <v>2193</v>
      </c>
      <c r="F22" s="246">
        <v>2193</v>
      </c>
      <c r="G22" s="246">
        <v>2193</v>
      </c>
      <c r="H22" s="150">
        <v>2193</v>
      </c>
    </row>
    <row r="23" spans="1:8" ht="17.25" customHeight="1" thickBot="1">
      <c r="A23" s="253" t="s">
        <v>200</v>
      </c>
      <c r="B23" s="252"/>
      <c r="C23" s="251" t="s">
        <v>199</v>
      </c>
      <c r="D23" s="250">
        <v>566905</v>
      </c>
      <c r="E23" s="250">
        <v>532075</v>
      </c>
      <c r="F23" s="250">
        <v>609235</v>
      </c>
      <c r="G23" s="250">
        <v>470685</v>
      </c>
      <c r="H23" s="249">
        <v>490725</v>
      </c>
    </row>
    <row r="24" spans="1:8" ht="17.25" customHeight="1">
      <c r="A24" s="246" t="s">
        <v>198</v>
      </c>
      <c r="B24" s="247"/>
      <c r="C24" s="248"/>
      <c r="D24" s="246"/>
      <c r="E24" s="246"/>
      <c r="F24" s="246"/>
      <c r="G24" s="246"/>
    </row>
    <row r="25" spans="1:8" ht="15.75" customHeight="1">
      <c r="A25" s="246"/>
      <c r="B25" s="247"/>
      <c r="C25" s="247"/>
      <c r="D25" s="246"/>
      <c r="E25" s="246"/>
      <c r="F25" s="246"/>
      <c r="G25" s="246"/>
      <c r="H25" s="246"/>
    </row>
  </sheetData>
  <mergeCells count="11">
    <mergeCell ref="A21:A22"/>
    <mergeCell ref="A1:C1"/>
    <mergeCell ref="A2:C2"/>
    <mergeCell ref="A3:A4"/>
    <mergeCell ref="A6:A7"/>
    <mergeCell ref="A8:A9"/>
    <mergeCell ref="A11:A12"/>
    <mergeCell ref="A13:A14"/>
    <mergeCell ref="A15:A16"/>
    <mergeCell ref="A17:A18"/>
    <mergeCell ref="A19:A20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sqref="A1:C1"/>
    </sheetView>
  </sheetViews>
  <sheetFormatPr defaultRowHeight="13.5"/>
  <cols>
    <col min="1" max="1" width="22.25" style="1" customWidth="1"/>
    <col min="2" max="2" width="12.5" style="1" customWidth="1"/>
    <col min="3" max="3" width="8.75" style="1" customWidth="1"/>
    <col min="4" max="4" width="12.5" style="1" customWidth="1"/>
    <col min="5" max="5" width="8.75" style="1" customWidth="1"/>
    <col min="6" max="6" width="12.5" style="1" customWidth="1"/>
    <col min="7" max="7" width="8.75" style="1" customWidth="1"/>
    <col min="8" max="16384" width="9" style="1"/>
  </cols>
  <sheetData>
    <row r="1" spans="1:7" ht="29.25" customHeight="1" thickBot="1">
      <c r="A1" s="285" t="s">
        <v>58</v>
      </c>
      <c r="B1" s="285"/>
      <c r="C1" s="285"/>
      <c r="F1" s="286" t="s">
        <v>57</v>
      </c>
      <c r="G1" s="286"/>
    </row>
    <row r="2" spans="1:7" ht="17.25" customHeight="1">
      <c r="A2" s="278" t="s">
        <v>31</v>
      </c>
      <c r="B2" s="280" t="s">
        <v>56</v>
      </c>
      <c r="C2" s="281"/>
      <c r="D2" s="280" t="s">
        <v>55</v>
      </c>
      <c r="E2" s="281"/>
      <c r="F2" s="280" t="s">
        <v>54</v>
      </c>
      <c r="G2" s="281"/>
    </row>
    <row r="3" spans="1:7" ht="17.25" customHeight="1">
      <c r="A3" s="279"/>
      <c r="B3" s="48" t="s">
        <v>28</v>
      </c>
      <c r="C3" s="47" t="s">
        <v>27</v>
      </c>
      <c r="D3" s="48" t="s">
        <v>28</v>
      </c>
      <c r="E3" s="47" t="s">
        <v>27</v>
      </c>
      <c r="F3" s="48" t="s">
        <v>28</v>
      </c>
      <c r="G3" s="47" t="s">
        <v>27</v>
      </c>
    </row>
    <row r="4" spans="1:7" ht="16.5" customHeight="1">
      <c r="A4" s="44" t="s">
        <v>51</v>
      </c>
      <c r="B4" s="43">
        <v>44806175</v>
      </c>
      <c r="C4" s="51">
        <v>100</v>
      </c>
      <c r="D4" s="43">
        <v>50674879</v>
      </c>
      <c r="E4" s="51">
        <v>100</v>
      </c>
      <c r="F4" s="43">
        <v>71342311</v>
      </c>
      <c r="G4" s="51">
        <v>100</v>
      </c>
    </row>
    <row r="5" spans="1:7" ht="16.5" customHeight="1">
      <c r="A5" s="38" t="s">
        <v>50</v>
      </c>
      <c r="B5" s="265">
        <v>346704</v>
      </c>
      <c r="C5" s="51">
        <v>0.8</v>
      </c>
      <c r="D5" s="265">
        <v>345278</v>
      </c>
      <c r="E5" s="51">
        <v>0.7</v>
      </c>
      <c r="F5" s="265">
        <v>333546</v>
      </c>
      <c r="G5" s="51">
        <v>0.5</v>
      </c>
    </row>
    <row r="6" spans="1:7" ht="16.5" customHeight="1">
      <c r="A6" s="38" t="s">
        <v>49</v>
      </c>
      <c r="B6" s="265">
        <v>3866938</v>
      </c>
      <c r="C6" s="51">
        <v>8.6</v>
      </c>
      <c r="D6" s="265">
        <v>4348027</v>
      </c>
      <c r="E6" s="51">
        <v>8.6</v>
      </c>
      <c r="F6" s="265">
        <v>21208036</v>
      </c>
      <c r="G6" s="51">
        <v>29.7</v>
      </c>
    </row>
    <row r="7" spans="1:7" ht="16.5" customHeight="1">
      <c r="A7" s="38" t="s">
        <v>48</v>
      </c>
      <c r="B7" s="265">
        <v>13022196</v>
      </c>
      <c r="C7" s="51">
        <v>29.1</v>
      </c>
      <c r="D7" s="265">
        <v>13865550</v>
      </c>
      <c r="E7" s="51">
        <v>27.4</v>
      </c>
      <c r="F7" s="265">
        <v>14065189</v>
      </c>
      <c r="G7" s="51">
        <v>19.7</v>
      </c>
    </row>
    <row r="8" spans="1:7" ht="16.5" customHeight="1">
      <c r="A8" s="38" t="s">
        <v>47</v>
      </c>
      <c r="B8" s="265">
        <v>3542100</v>
      </c>
      <c r="C8" s="51">
        <v>7.9</v>
      </c>
      <c r="D8" s="265">
        <v>4926629</v>
      </c>
      <c r="E8" s="51">
        <v>9.6999999999999993</v>
      </c>
      <c r="F8" s="265">
        <v>3591884</v>
      </c>
      <c r="G8" s="51">
        <v>5</v>
      </c>
    </row>
    <row r="9" spans="1:7" ht="16.5" customHeight="1">
      <c r="A9" s="38" t="s">
        <v>46</v>
      </c>
      <c r="B9" s="265">
        <v>88591</v>
      </c>
      <c r="C9" s="51">
        <v>0.2</v>
      </c>
      <c r="D9" s="265">
        <v>311641</v>
      </c>
      <c r="E9" s="51">
        <v>0.6</v>
      </c>
      <c r="F9" s="265">
        <v>104062</v>
      </c>
      <c r="G9" s="51">
        <v>0.1</v>
      </c>
    </row>
    <row r="10" spans="1:7" ht="16.5" customHeight="1">
      <c r="A10" s="38" t="s">
        <v>45</v>
      </c>
      <c r="B10" s="265">
        <v>371453</v>
      </c>
      <c r="C10" s="51">
        <v>0.8</v>
      </c>
      <c r="D10" s="265">
        <v>378465</v>
      </c>
      <c r="E10" s="51">
        <v>0.7</v>
      </c>
      <c r="F10" s="265">
        <v>373299</v>
      </c>
      <c r="G10" s="51">
        <v>0.5</v>
      </c>
    </row>
    <row r="11" spans="1:7" ht="16.5" customHeight="1">
      <c r="A11" s="38" t="s">
        <v>44</v>
      </c>
      <c r="B11" s="265">
        <v>1271677</v>
      </c>
      <c r="C11" s="51">
        <v>2.8</v>
      </c>
      <c r="D11" s="265">
        <v>1458814</v>
      </c>
      <c r="E11" s="51">
        <v>2.9</v>
      </c>
      <c r="F11" s="265">
        <v>2214401</v>
      </c>
      <c r="G11" s="51">
        <v>3.1</v>
      </c>
    </row>
    <row r="12" spans="1:7" ht="16.5" customHeight="1">
      <c r="A12" s="38" t="s">
        <v>43</v>
      </c>
      <c r="B12" s="265">
        <v>3597705</v>
      </c>
      <c r="C12" s="51">
        <v>8</v>
      </c>
      <c r="D12" s="265">
        <v>4388446</v>
      </c>
      <c r="E12" s="51">
        <v>8.6999999999999993</v>
      </c>
      <c r="F12" s="265">
        <v>3817029</v>
      </c>
      <c r="G12" s="51">
        <v>5.4</v>
      </c>
    </row>
    <row r="13" spans="1:7" ht="16.5" customHeight="1">
      <c r="A13" s="38" t="s">
        <v>42</v>
      </c>
      <c r="B13" s="265">
        <v>2172217</v>
      </c>
      <c r="C13" s="51">
        <v>4.8999999999999995</v>
      </c>
      <c r="D13" s="265">
        <v>1959461</v>
      </c>
      <c r="E13" s="51">
        <v>3.9</v>
      </c>
      <c r="F13" s="265">
        <v>2154828</v>
      </c>
      <c r="G13" s="51">
        <v>3</v>
      </c>
    </row>
    <row r="14" spans="1:7" ht="16.5" customHeight="1">
      <c r="A14" s="38" t="s">
        <v>41</v>
      </c>
      <c r="B14" s="265">
        <v>4659766</v>
      </c>
      <c r="C14" s="51">
        <v>10.4</v>
      </c>
      <c r="D14" s="265">
        <v>5286751</v>
      </c>
      <c r="E14" s="51">
        <v>10.4</v>
      </c>
      <c r="F14" s="265">
        <v>7453200</v>
      </c>
      <c r="G14" s="51">
        <v>10.5</v>
      </c>
    </row>
    <row r="15" spans="1:7" ht="16.5" customHeight="1">
      <c r="A15" s="38" t="s">
        <v>40</v>
      </c>
      <c r="B15" s="39" t="s">
        <v>32</v>
      </c>
      <c r="C15" s="51" t="s">
        <v>32</v>
      </c>
      <c r="D15" s="39" t="s">
        <v>32</v>
      </c>
      <c r="E15" s="51" t="s">
        <v>32</v>
      </c>
      <c r="F15" s="39" t="s">
        <v>32</v>
      </c>
      <c r="G15" s="51" t="s">
        <v>32</v>
      </c>
    </row>
    <row r="16" spans="1:7" ht="16.5" customHeight="1">
      <c r="A16" s="38" t="s">
        <v>39</v>
      </c>
      <c r="B16" s="265">
        <v>4257114</v>
      </c>
      <c r="C16" s="51">
        <v>9.5</v>
      </c>
      <c r="D16" s="265">
        <v>4218972</v>
      </c>
      <c r="E16" s="51">
        <v>8.3000000000000007</v>
      </c>
      <c r="F16" s="265">
        <v>5977391</v>
      </c>
      <c r="G16" s="51">
        <v>8.4</v>
      </c>
    </row>
    <row r="17" spans="1:7" ht="16.5" customHeight="1" thickBot="1">
      <c r="A17" s="33" t="s">
        <v>38</v>
      </c>
      <c r="B17" s="266">
        <v>7609714</v>
      </c>
      <c r="C17" s="50">
        <v>17</v>
      </c>
      <c r="D17" s="266">
        <v>9186845</v>
      </c>
      <c r="E17" s="49">
        <v>18.100000000000001</v>
      </c>
      <c r="F17" s="266">
        <v>10049446</v>
      </c>
      <c r="G17" s="50">
        <v>14.1</v>
      </c>
    </row>
    <row r="18" spans="1:7" ht="16.5" customHeight="1" thickBot="1">
      <c r="B18" s="2"/>
      <c r="C18" s="2"/>
    </row>
    <row r="19" spans="1:7" ht="17.25" customHeight="1">
      <c r="A19" s="278" t="s">
        <v>31</v>
      </c>
      <c r="B19" s="280" t="s">
        <v>53</v>
      </c>
      <c r="C19" s="281"/>
      <c r="D19" s="282" t="s">
        <v>52</v>
      </c>
      <c r="E19" s="283"/>
    </row>
    <row r="20" spans="1:7" ht="17.25" customHeight="1">
      <c r="A20" s="279"/>
      <c r="B20" s="48" t="s">
        <v>28</v>
      </c>
      <c r="C20" s="47" t="s">
        <v>27</v>
      </c>
      <c r="D20" s="46" t="s">
        <v>28</v>
      </c>
      <c r="E20" s="45" t="s">
        <v>27</v>
      </c>
    </row>
    <row r="21" spans="1:7" ht="16.5" customHeight="1">
      <c r="A21" s="44" t="s">
        <v>51</v>
      </c>
      <c r="B21" s="43">
        <v>61438309</v>
      </c>
      <c r="C21" s="42">
        <v>99.999999999999972</v>
      </c>
      <c r="D21" s="40">
        <v>56611311</v>
      </c>
      <c r="E21" s="41">
        <f>SUM(E22:E34)</f>
        <v>99.999999999999986</v>
      </c>
    </row>
    <row r="22" spans="1:7" ht="16.5" customHeight="1">
      <c r="A22" s="38" t="s">
        <v>50</v>
      </c>
      <c r="B22" s="265">
        <v>332236</v>
      </c>
      <c r="C22" s="36">
        <v>0.5</v>
      </c>
      <c r="D22" s="40">
        <v>331826</v>
      </c>
      <c r="E22" s="34">
        <f>D22/D21*100</f>
        <v>0.58614788129531215</v>
      </c>
    </row>
    <row r="23" spans="1:7" ht="16.5" customHeight="1">
      <c r="A23" s="38" t="s">
        <v>49</v>
      </c>
      <c r="B23" s="265">
        <v>9088747</v>
      </c>
      <c r="C23" s="36">
        <v>14.8</v>
      </c>
      <c r="D23" s="40">
        <v>5686936</v>
      </c>
      <c r="E23" s="34">
        <f>D23/D21*100</f>
        <v>10.045582586843819</v>
      </c>
    </row>
    <row r="24" spans="1:7" ht="16.5" customHeight="1">
      <c r="A24" s="38" t="s">
        <v>48</v>
      </c>
      <c r="B24" s="265">
        <v>18009217</v>
      </c>
      <c r="C24" s="36">
        <v>29.3</v>
      </c>
      <c r="D24" s="40">
        <v>15669225</v>
      </c>
      <c r="E24" s="34">
        <f>D24/D21*100</f>
        <v>27.678611788375644</v>
      </c>
    </row>
    <row r="25" spans="1:7" ht="16.5" customHeight="1">
      <c r="A25" s="38" t="s">
        <v>47</v>
      </c>
      <c r="B25" s="265">
        <v>4917163</v>
      </c>
      <c r="C25" s="36">
        <v>8</v>
      </c>
      <c r="D25" s="40">
        <v>4498687</v>
      </c>
      <c r="E25" s="34">
        <f>D25/D21*100</f>
        <v>7.9466221865096891</v>
      </c>
    </row>
    <row r="26" spans="1:7" ht="16.5" customHeight="1">
      <c r="A26" s="38" t="s">
        <v>46</v>
      </c>
      <c r="B26" s="265">
        <v>74727</v>
      </c>
      <c r="C26" s="36">
        <v>0.1</v>
      </c>
      <c r="D26" s="40">
        <v>51954</v>
      </c>
      <c r="E26" s="34">
        <f>D26/D21*100</f>
        <v>9.1773179391659035E-2</v>
      </c>
    </row>
    <row r="27" spans="1:7" ht="16.5" customHeight="1">
      <c r="A27" s="38" t="s">
        <v>45</v>
      </c>
      <c r="B27" s="265">
        <v>377528</v>
      </c>
      <c r="C27" s="36">
        <v>0.6</v>
      </c>
      <c r="D27" s="40">
        <v>375200</v>
      </c>
      <c r="E27" s="34">
        <f>D27/D21*100</f>
        <v>0.66276507887266556</v>
      </c>
    </row>
    <row r="28" spans="1:7" ht="16.5" customHeight="1">
      <c r="A28" s="38" t="s">
        <v>44</v>
      </c>
      <c r="B28" s="265">
        <v>1382765</v>
      </c>
      <c r="C28" s="36">
        <v>2.2000000000000002</v>
      </c>
      <c r="D28" s="40">
        <v>2533320</v>
      </c>
      <c r="E28" s="34">
        <f>D28/D21*100</f>
        <v>4.4749361130322525</v>
      </c>
    </row>
    <row r="29" spans="1:7" ht="16.5" customHeight="1">
      <c r="A29" s="38" t="s">
        <v>43</v>
      </c>
      <c r="B29" s="265">
        <v>3791905</v>
      </c>
      <c r="C29" s="36">
        <v>6.2</v>
      </c>
      <c r="D29" s="40">
        <v>4238609</v>
      </c>
      <c r="E29" s="34">
        <f>D29/D21*100</f>
        <v>7.4872122286657516</v>
      </c>
    </row>
    <row r="30" spans="1:7" ht="16.5" customHeight="1">
      <c r="A30" s="38" t="s">
        <v>42</v>
      </c>
      <c r="B30" s="265">
        <v>2076255</v>
      </c>
      <c r="C30" s="36">
        <v>3.4</v>
      </c>
      <c r="D30" s="40">
        <v>1886283</v>
      </c>
      <c r="E30" s="34">
        <f>D30/D21*100</f>
        <v>3.3319896089316847</v>
      </c>
    </row>
    <row r="31" spans="1:7" ht="16.5" customHeight="1">
      <c r="A31" s="38" t="s">
        <v>41</v>
      </c>
      <c r="B31" s="265">
        <v>5886338</v>
      </c>
      <c r="C31" s="36">
        <v>9.6</v>
      </c>
      <c r="D31" s="40">
        <v>7072983</v>
      </c>
      <c r="E31" s="34">
        <f>D31/D21*100</f>
        <v>12.493939594509655</v>
      </c>
    </row>
    <row r="32" spans="1:7" ht="16.5" customHeight="1">
      <c r="A32" s="38" t="s">
        <v>40</v>
      </c>
      <c r="B32" s="39" t="s">
        <v>16</v>
      </c>
      <c r="C32" s="36" t="s">
        <v>16</v>
      </c>
      <c r="D32" s="35" t="s">
        <v>16</v>
      </c>
      <c r="E32" s="34" t="s">
        <v>16</v>
      </c>
    </row>
    <row r="33" spans="1:7" ht="16.5" customHeight="1">
      <c r="A33" s="38" t="s">
        <v>39</v>
      </c>
      <c r="B33" s="265">
        <v>5574636</v>
      </c>
      <c r="C33" s="36">
        <v>9.1</v>
      </c>
      <c r="D33" s="35">
        <v>5404953</v>
      </c>
      <c r="E33" s="34">
        <f>D33/D21*100</f>
        <v>9.5474789481557831</v>
      </c>
    </row>
    <row r="34" spans="1:7" ht="16.5" customHeight="1" thickBot="1">
      <c r="A34" s="33" t="s">
        <v>38</v>
      </c>
      <c r="B34" s="266">
        <v>9926792</v>
      </c>
      <c r="C34" s="31">
        <v>16.2</v>
      </c>
      <c r="D34" s="30">
        <v>8861335</v>
      </c>
      <c r="E34" s="29">
        <f>D34/D21*100</f>
        <v>15.652940805416076</v>
      </c>
    </row>
    <row r="35" spans="1:7" ht="16.5" customHeight="1">
      <c r="A35" s="284" t="s">
        <v>0</v>
      </c>
      <c r="B35" s="284"/>
      <c r="C35" s="284"/>
      <c r="D35" s="28"/>
      <c r="E35" s="28"/>
    </row>
    <row r="36" spans="1:7">
      <c r="B36" s="4"/>
    </row>
    <row r="42" spans="1:7" ht="15.75" customHeight="1">
      <c r="A42" s="22"/>
      <c r="B42" s="22"/>
      <c r="C42" s="22"/>
      <c r="D42" s="22"/>
      <c r="E42" s="22"/>
      <c r="F42" s="22"/>
      <c r="G42" s="22"/>
    </row>
  </sheetData>
  <mergeCells count="10">
    <mergeCell ref="F1:G1"/>
    <mergeCell ref="A2:A3"/>
    <mergeCell ref="B2:C2"/>
    <mergeCell ref="D2:E2"/>
    <mergeCell ref="F2:G2"/>
    <mergeCell ref="A19:A20"/>
    <mergeCell ref="B19:C19"/>
    <mergeCell ref="D19:E19"/>
    <mergeCell ref="A35:C35"/>
    <mergeCell ref="A1:C1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31" zoomScaleNormal="100" zoomScaleSheetLayoutView="100" workbookViewId="0">
      <selection sqref="A1:D1"/>
    </sheetView>
  </sheetViews>
  <sheetFormatPr defaultRowHeight="13.5"/>
  <cols>
    <col min="1" max="1" width="8.125" style="1" customWidth="1"/>
    <col min="2" max="2" width="16.125" style="1" bestFit="1" customWidth="1"/>
    <col min="3" max="3" width="12.5" style="1" customWidth="1"/>
    <col min="4" max="4" width="8.75" style="1" customWidth="1"/>
    <col min="5" max="5" width="12.5" style="2" customWidth="1"/>
    <col min="6" max="6" width="8.75" style="2" customWidth="1"/>
    <col min="7" max="7" width="12.5" style="1" customWidth="1"/>
    <col min="8" max="8" width="8.75" style="1" customWidth="1"/>
    <col min="9" max="16384" width="9" style="1"/>
  </cols>
  <sheetData>
    <row r="1" spans="1:8" ht="29.25" customHeight="1" thickBot="1">
      <c r="A1" s="285" t="s">
        <v>78</v>
      </c>
      <c r="B1" s="285"/>
      <c r="C1" s="297"/>
      <c r="D1" s="297"/>
      <c r="G1" s="286" t="s">
        <v>36</v>
      </c>
      <c r="H1" s="286"/>
    </row>
    <row r="2" spans="1:8" ht="16.5" customHeight="1">
      <c r="A2" s="294" t="s">
        <v>31</v>
      </c>
      <c r="B2" s="295"/>
      <c r="C2" s="298" t="s">
        <v>56</v>
      </c>
      <c r="D2" s="281"/>
      <c r="E2" s="280" t="s">
        <v>34</v>
      </c>
      <c r="F2" s="281"/>
      <c r="G2" s="280" t="s">
        <v>33</v>
      </c>
      <c r="H2" s="290"/>
    </row>
    <row r="3" spans="1:8" ht="16.5" customHeight="1">
      <c r="A3" s="296"/>
      <c r="B3" s="268"/>
      <c r="C3" s="86" t="s">
        <v>28</v>
      </c>
      <c r="D3" s="73" t="s">
        <v>27</v>
      </c>
      <c r="E3" s="74" t="s">
        <v>28</v>
      </c>
      <c r="F3" s="73" t="s">
        <v>27</v>
      </c>
      <c r="G3" s="74" t="s">
        <v>28</v>
      </c>
      <c r="H3" s="73" t="s">
        <v>27</v>
      </c>
    </row>
    <row r="4" spans="1:8" ht="16.5" customHeight="1">
      <c r="A4" s="291" t="s">
        <v>77</v>
      </c>
      <c r="B4" s="292"/>
      <c r="C4" s="63">
        <v>44770505</v>
      </c>
      <c r="D4" s="62">
        <v>100</v>
      </c>
      <c r="E4" s="63">
        <v>50638827</v>
      </c>
      <c r="F4" s="62">
        <v>100</v>
      </c>
      <c r="G4" s="63">
        <v>71301341</v>
      </c>
      <c r="H4" s="62">
        <v>100</v>
      </c>
    </row>
    <row r="5" spans="1:8" ht="16.5" customHeight="1">
      <c r="A5" s="287" t="s">
        <v>76</v>
      </c>
      <c r="B5" s="38" t="s">
        <v>75</v>
      </c>
      <c r="C5" s="59">
        <v>6659304</v>
      </c>
      <c r="D5" s="51">
        <v>14.9</v>
      </c>
      <c r="E5" s="59">
        <v>6747765</v>
      </c>
      <c r="F5" s="51">
        <v>13.3</v>
      </c>
      <c r="G5" s="59">
        <v>7927072</v>
      </c>
      <c r="H5" s="51">
        <v>11.1</v>
      </c>
    </row>
    <row r="6" spans="1:8" ht="16.5" customHeight="1">
      <c r="A6" s="288"/>
      <c r="B6" s="38" t="s">
        <v>74</v>
      </c>
      <c r="C6" s="59">
        <v>4721534</v>
      </c>
      <c r="D6" s="51">
        <v>10.5</v>
      </c>
      <c r="E6" s="59">
        <v>4797533</v>
      </c>
      <c r="F6" s="51">
        <v>9.5</v>
      </c>
      <c r="G6" s="59">
        <v>4957861</v>
      </c>
      <c r="H6" s="51">
        <v>7</v>
      </c>
    </row>
    <row r="7" spans="1:8" ht="16.5" customHeight="1">
      <c r="A7" s="288"/>
      <c r="B7" s="38" t="s">
        <v>73</v>
      </c>
      <c r="C7" s="59">
        <v>10578402</v>
      </c>
      <c r="D7" s="51">
        <v>23.6</v>
      </c>
      <c r="E7" s="59">
        <v>11783938</v>
      </c>
      <c r="F7" s="51">
        <v>23.3</v>
      </c>
      <c r="G7" s="59">
        <v>12163672</v>
      </c>
      <c r="H7" s="51">
        <v>17.100000000000001</v>
      </c>
    </row>
    <row r="8" spans="1:8" ht="16.5" customHeight="1">
      <c r="A8" s="288"/>
      <c r="B8" s="38" t="s">
        <v>39</v>
      </c>
      <c r="C8" s="59">
        <v>4257114</v>
      </c>
      <c r="D8" s="51">
        <v>9.5</v>
      </c>
      <c r="E8" s="59">
        <v>4218972</v>
      </c>
      <c r="F8" s="51">
        <v>8.3000000000000007</v>
      </c>
      <c r="G8" s="59">
        <v>5977391</v>
      </c>
      <c r="H8" s="51">
        <v>8.4</v>
      </c>
    </row>
    <row r="9" spans="1:8" ht="16.5" customHeight="1">
      <c r="A9" s="293"/>
      <c r="B9" s="64" t="s">
        <v>60</v>
      </c>
      <c r="C9" s="63">
        <v>21494820</v>
      </c>
      <c r="D9" s="62">
        <v>48</v>
      </c>
      <c r="E9" s="63">
        <v>22750675</v>
      </c>
      <c r="F9" s="62">
        <v>44.9</v>
      </c>
      <c r="G9" s="63">
        <v>26068135</v>
      </c>
      <c r="H9" s="62">
        <v>36.6</v>
      </c>
    </row>
    <row r="10" spans="1:8" ht="16.5" customHeight="1">
      <c r="A10" s="287" t="s">
        <v>72</v>
      </c>
      <c r="B10" s="85" t="s">
        <v>71</v>
      </c>
      <c r="C10" s="67">
        <v>5539682</v>
      </c>
      <c r="D10" s="66">
        <v>12.4</v>
      </c>
      <c r="E10" s="67">
        <v>8186395</v>
      </c>
      <c r="F10" s="66">
        <v>16.2</v>
      </c>
      <c r="G10" s="67">
        <v>8692079</v>
      </c>
      <c r="H10" s="66">
        <v>12.2</v>
      </c>
    </row>
    <row r="11" spans="1:8" ht="16.5" customHeight="1">
      <c r="A11" s="288"/>
      <c r="B11" s="85" t="s">
        <v>70</v>
      </c>
      <c r="C11" s="59">
        <v>2158033</v>
      </c>
      <c r="D11" s="51">
        <v>4.8</v>
      </c>
      <c r="E11" s="59">
        <v>4051988</v>
      </c>
      <c r="F11" s="51">
        <v>8</v>
      </c>
      <c r="G11" s="59">
        <v>4805096</v>
      </c>
      <c r="H11" s="51">
        <v>6.7</v>
      </c>
    </row>
    <row r="12" spans="1:8" ht="16.5" customHeight="1">
      <c r="A12" s="288"/>
      <c r="B12" s="85" t="s">
        <v>69</v>
      </c>
      <c r="C12" s="59">
        <v>3325454</v>
      </c>
      <c r="D12" s="51">
        <v>7.4</v>
      </c>
      <c r="E12" s="59">
        <v>4029073</v>
      </c>
      <c r="F12" s="51">
        <v>8</v>
      </c>
      <c r="G12" s="59">
        <v>3809442</v>
      </c>
      <c r="H12" s="51">
        <v>5.3999999999999995</v>
      </c>
    </row>
    <row r="13" spans="1:8" ht="16.5" customHeight="1">
      <c r="A13" s="288"/>
      <c r="B13" s="84" t="s">
        <v>68</v>
      </c>
      <c r="C13" s="43" t="s">
        <v>32</v>
      </c>
      <c r="D13" s="51" t="s">
        <v>32</v>
      </c>
      <c r="E13" s="43" t="s">
        <v>32</v>
      </c>
      <c r="F13" s="51" t="s">
        <v>32</v>
      </c>
      <c r="G13" s="43" t="s">
        <v>32</v>
      </c>
      <c r="H13" s="51" t="s">
        <v>32</v>
      </c>
    </row>
    <row r="14" spans="1:8" ht="16.5" customHeight="1">
      <c r="A14" s="293"/>
      <c r="B14" s="83" t="s">
        <v>60</v>
      </c>
      <c r="C14" s="63">
        <v>5539682</v>
      </c>
      <c r="D14" s="62">
        <v>12.4</v>
      </c>
      <c r="E14" s="63">
        <v>8186395</v>
      </c>
      <c r="F14" s="62">
        <v>16.2</v>
      </c>
      <c r="G14" s="63">
        <v>8692079</v>
      </c>
      <c r="H14" s="62">
        <v>12.2</v>
      </c>
    </row>
    <row r="15" spans="1:8" ht="16.5" customHeight="1">
      <c r="A15" s="287" t="s">
        <v>67</v>
      </c>
      <c r="B15" s="38" t="s">
        <v>66</v>
      </c>
      <c r="C15" s="59">
        <v>7468563</v>
      </c>
      <c r="D15" s="51">
        <v>16.7</v>
      </c>
      <c r="E15" s="59">
        <v>7672151</v>
      </c>
      <c r="F15" s="51">
        <v>15.1</v>
      </c>
      <c r="G15" s="59">
        <v>8871966</v>
      </c>
      <c r="H15" s="51">
        <v>12.4</v>
      </c>
    </row>
    <row r="16" spans="1:8" ht="16.5" customHeight="1">
      <c r="A16" s="288"/>
      <c r="B16" s="38" t="s">
        <v>65</v>
      </c>
      <c r="C16" s="59">
        <v>397249</v>
      </c>
      <c r="D16" s="51">
        <v>0.9</v>
      </c>
      <c r="E16" s="59">
        <v>445018</v>
      </c>
      <c r="F16" s="51">
        <v>0.9</v>
      </c>
      <c r="G16" s="59">
        <v>326535</v>
      </c>
      <c r="H16" s="51">
        <v>0.4</v>
      </c>
    </row>
    <row r="17" spans="1:8" ht="16.5" customHeight="1">
      <c r="A17" s="288"/>
      <c r="B17" s="38" t="s">
        <v>64</v>
      </c>
      <c r="C17" s="59">
        <v>1693554</v>
      </c>
      <c r="D17" s="51">
        <v>3.8</v>
      </c>
      <c r="E17" s="59">
        <v>1813911</v>
      </c>
      <c r="F17" s="51">
        <v>3.6</v>
      </c>
      <c r="G17" s="59">
        <v>17656986</v>
      </c>
      <c r="H17" s="51">
        <v>24.8</v>
      </c>
    </row>
    <row r="18" spans="1:8" ht="16.5" customHeight="1">
      <c r="A18" s="288"/>
      <c r="B18" s="38" t="s">
        <v>63</v>
      </c>
      <c r="C18" s="59">
        <v>2553099</v>
      </c>
      <c r="D18" s="51">
        <v>5.7</v>
      </c>
      <c r="E18" s="59">
        <v>4199737</v>
      </c>
      <c r="F18" s="51">
        <v>8.3000000000000007</v>
      </c>
      <c r="G18" s="59">
        <v>4835217</v>
      </c>
      <c r="H18" s="51">
        <v>6.8</v>
      </c>
    </row>
    <row r="19" spans="1:8" ht="16.5" customHeight="1">
      <c r="A19" s="288"/>
      <c r="B19" s="38" t="s">
        <v>62</v>
      </c>
      <c r="C19" s="59">
        <v>320000</v>
      </c>
      <c r="D19" s="51">
        <v>0.7</v>
      </c>
      <c r="E19" s="59">
        <v>340000</v>
      </c>
      <c r="F19" s="51">
        <v>0.7</v>
      </c>
      <c r="G19" s="59">
        <v>376119</v>
      </c>
      <c r="H19" s="51">
        <v>0.5</v>
      </c>
    </row>
    <row r="20" spans="1:8" ht="16.5" customHeight="1">
      <c r="A20" s="288"/>
      <c r="B20" s="38" t="s">
        <v>61</v>
      </c>
      <c r="C20" s="59">
        <v>5303538</v>
      </c>
      <c r="D20" s="51">
        <v>11.8</v>
      </c>
      <c r="E20" s="59">
        <v>5230940</v>
      </c>
      <c r="F20" s="51">
        <v>10.3</v>
      </c>
      <c r="G20" s="59">
        <v>4474304</v>
      </c>
      <c r="H20" s="51">
        <v>6.3</v>
      </c>
    </row>
    <row r="21" spans="1:8" ht="16.5" customHeight="1" thickBot="1">
      <c r="A21" s="289"/>
      <c r="B21" s="56" t="s">
        <v>60</v>
      </c>
      <c r="C21" s="55">
        <v>17736003</v>
      </c>
      <c r="D21" s="54">
        <v>39.6</v>
      </c>
      <c r="E21" s="55">
        <v>19701757</v>
      </c>
      <c r="F21" s="54">
        <v>38.9</v>
      </c>
      <c r="G21" s="55">
        <v>36541127</v>
      </c>
      <c r="H21" s="54">
        <v>51.2</v>
      </c>
    </row>
    <row r="22" spans="1:8" ht="16.5" customHeight="1" thickBot="1">
      <c r="A22" s="82"/>
      <c r="B22" s="81"/>
      <c r="C22" s="80"/>
      <c r="D22" s="79"/>
      <c r="E22" s="78"/>
      <c r="F22" s="77"/>
      <c r="G22" s="76"/>
      <c r="H22" s="75"/>
    </row>
    <row r="23" spans="1:8" ht="16.5" customHeight="1">
      <c r="A23" s="294" t="s">
        <v>31</v>
      </c>
      <c r="B23" s="295"/>
      <c r="C23" s="280" t="s">
        <v>30</v>
      </c>
      <c r="D23" s="281"/>
      <c r="E23" s="282" t="s">
        <v>29</v>
      </c>
      <c r="F23" s="283"/>
    </row>
    <row r="24" spans="1:8" ht="16.5" customHeight="1">
      <c r="A24" s="296"/>
      <c r="B24" s="268"/>
      <c r="C24" s="74" t="s">
        <v>28</v>
      </c>
      <c r="D24" s="73" t="s">
        <v>27</v>
      </c>
      <c r="E24" s="72" t="s">
        <v>28</v>
      </c>
      <c r="F24" s="71" t="s">
        <v>27</v>
      </c>
    </row>
    <row r="25" spans="1:8" ht="16.5" customHeight="1">
      <c r="A25" s="291" t="s">
        <v>77</v>
      </c>
      <c r="B25" s="292"/>
      <c r="C25" s="63">
        <v>61390436</v>
      </c>
      <c r="D25" s="62">
        <v>100</v>
      </c>
      <c r="E25" s="70">
        <v>56570232</v>
      </c>
      <c r="F25" s="69">
        <v>100</v>
      </c>
    </row>
    <row r="26" spans="1:8" ht="16.5" customHeight="1">
      <c r="A26" s="287" t="s">
        <v>76</v>
      </c>
      <c r="B26" s="38" t="s">
        <v>75</v>
      </c>
      <c r="C26" s="59">
        <v>7947827</v>
      </c>
      <c r="D26" s="51">
        <v>13</v>
      </c>
      <c r="E26" s="68">
        <v>8025852</v>
      </c>
      <c r="F26" s="57">
        <v>14.2</v>
      </c>
    </row>
    <row r="27" spans="1:8" ht="16.5" customHeight="1">
      <c r="A27" s="288"/>
      <c r="B27" s="38" t="s">
        <v>74</v>
      </c>
      <c r="C27" s="59">
        <v>4954152</v>
      </c>
      <c r="D27" s="51">
        <v>8.1</v>
      </c>
      <c r="E27" s="58">
        <v>4944795</v>
      </c>
      <c r="F27" s="57">
        <v>8.6999999999999993</v>
      </c>
    </row>
    <row r="28" spans="1:8" ht="16.5" customHeight="1">
      <c r="A28" s="288"/>
      <c r="B28" s="38" t="s">
        <v>73</v>
      </c>
      <c r="C28" s="59">
        <v>15553122</v>
      </c>
      <c r="D28" s="51">
        <v>25.3</v>
      </c>
      <c r="E28" s="58">
        <v>13956082</v>
      </c>
      <c r="F28" s="57">
        <v>24.7</v>
      </c>
    </row>
    <row r="29" spans="1:8" ht="16.5" customHeight="1">
      <c r="A29" s="288"/>
      <c r="B29" s="38" t="s">
        <v>39</v>
      </c>
      <c r="C29" s="59">
        <v>5574636</v>
      </c>
      <c r="D29" s="51">
        <v>9.1</v>
      </c>
      <c r="E29" s="58">
        <v>5404954</v>
      </c>
      <c r="F29" s="57">
        <v>9.5</v>
      </c>
    </row>
    <row r="30" spans="1:8" ht="16.5" customHeight="1">
      <c r="A30" s="293"/>
      <c r="B30" s="64" t="s">
        <v>60</v>
      </c>
      <c r="C30" s="63">
        <v>29075585</v>
      </c>
      <c r="D30" s="62">
        <v>47.4</v>
      </c>
      <c r="E30" s="61">
        <v>27386888</v>
      </c>
      <c r="F30" s="60">
        <v>48.4</v>
      </c>
    </row>
    <row r="31" spans="1:8" ht="16.5" customHeight="1">
      <c r="A31" s="287" t="s">
        <v>72</v>
      </c>
      <c r="B31" s="38" t="s">
        <v>71</v>
      </c>
      <c r="C31" s="67">
        <v>10864411</v>
      </c>
      <c r="D31" s="66">
        <v>17.7</v>
      </c>
      <c r="E31" s="58">
        <v>6848461</v>
      </c>
      <c r="F31" s="57">
        <v>12.1</v>
      </c>
    </row>
    <row r="32" spans="1:8" ht="16.5" customHeight="1">
      <c r="A32" s="288"/>
      <c r="B32" s="38" t="s">
        <v>70</v>
      </c>
      <c r="C32" s="59">
        <v>5663194</v>
      </c>
      <c r="D32" s="51">
        <v>9.1999999999999993</v>
      </c>
      <c r="E32" s="58">
        <v>2906388</v>
      </c>
      <c r="F32" s="57">
        <v>5.0999999999999996</v>
      </c>
    </row>
    <row r="33" spans="1:8" ht="16.5" customHeight="1">
      <c r="A33" s="288"/>
      <c r="B33" s="38" t="s">
        <v>69</v>
      </c>
      <c r="C33" s="59">
        <v>5136444</v>
      </c>
      <c r="D33" s="51">
        <v>8.5</v>
      </c>
      <c r="E33" s="58">
        <v>3860818</v>
      </c>
      <c r="F33" s="57">
        <v>6.8</v>
      </c>
    </row>
    <row r="34" spans="1:8" ht="16.5" customHeight="1">
      <c r="A34" s="288"/>
      <c r="B34" s="38" t="s">
        <v>68</v>
      </c>
      <c r="C34" s="43" t="s">
        <v>16</v>
      </c>
      <c r="D34" s="51" t="s">
        <v>16</v>
      </c>
      <c r="E34" s="58" t="s">
        <v>32</v>
      </c>
      <c r="F34" s="65" t="s">
        <v>32</v>
      </c>
    </row>
    <row r="35" spans="1:8" ht="16.5" customHeight="1">
      <c r="A35" s="293"/>
      <c r="B35" s="64" t="s">
        <v>60</v>
      </c>
      <c r="C35" s="63">
        <v>10864411</v>
      </c>
      <c r="D35" s="62">
        <v>17.7</v>
      </c>
      <c r="E35" s="61">
        <v>6848461</v>
      </c>
      <c r="F35" s="60">
        <v>12.1</v>
      </c>
    </row>
    <row r="36" spans="1:8" ht="16.5" customHeight="1">
      <c r="A36" s="287" t="s">
        <v>67</v>
      </c>
      <c r="B36" s="38" t="s">
        <v>66</v>
      </c>
      <c r="C36" s="59">
        <v>8176450</v>
      </c>
      <c r="D36" s="51">
        <v>13.3</v>
      </c>
      <c r="E36" s="58">
        <v>9477468</v>
      </c>
      <c r="F36" s="57">
        <v>16.8</v>
      </c>
    </row>
    <row r="37" spans="1:8" ht="16.5" customHeight="1">
      <c r="A37" s="288"/>
      <c r="B37" s="38" t="s">
        <v>65</v>
      </c>
      <c r="C37" s="59">
        <v>316814</v>
      </c>
      <c r="D37" s="51">
        <v>0.5</v>
      </c>
      <c r="E37" s="58">
        <v>365146</v>
      </c>
      <c r="F37" s="57">
        <v>0.6</v>
      </c>
    </row>
    <row r="38" spans="1:8" ht="16.5" customHeight="1">
      <c r="A38" s="288"/>
      <c r="B38" s="38" t="s">
        <v>64</v>
      </c>
      <c r="C38" s="59">
        <v>3163074</v>
      </c>
      <c r="D38" s="51">
        <v>5.2</v>
      </c>
      <c r="E38" s="58">
        <v>3646751</v>
      </c>
      <c r="F38" s="57">
        <v>6.5</v>
      </c>
    </row>
    <row r="39" spans="1:8" ht="16.5" customHeight="1">
      <c r="A39" s="288"/>
      <c r="B39" s="38" t="s">
        <v>63</v>
      </c>
      <c r="C39" s="59">
        <v>4777890</v>
      </c>
      <c r="D39" s="51">
        <v>7.8</v>
      </c>
      <c r="E39" s="58">
        <v>3696100</v>
      </c>
      <c r="F39" s="57">
        <v>6.5</v>
      </c>
    </row>
    <row r="40" spans="1:8" ht="16.5" customHeight="1">
      <c r="A40" s="288"/>
      <c r="B40" s="38" t="s">
        <v>62</v>
      </c>
      <c r="C40" s="59">
        <v>413358</v>
      </c>
      <c r="D40" s="51">
        <v>0.6</v>
      </c>
      <c r="E40" s="58">
        <v>426930</v>
      </c>
      <c r="F40" s="57">
        <v>0.70000000000000007</v>
      </c>
    </row>
    <row r="41" spans="1:8" ht="16.5" customHeight="1">
      <c r="A41" s="288"/>
      <c r="B41" s="38" t="s">
        <v>61</v>
      </c>
      <c r="C41" s="59">
        <v>4602854</v>
      </c>
      <c r="D41" s="51">
        <v>7.5</v>
      </c>
      <c r="E41" s="58">
        <v>4722488</v>
      </c>
      <c r="F41" s="57">
        <v>8.4</v>
      </c>
    </row>
    <row r="42" spans="1:8" ht="16.5" customHeight="1" thickBot="1">
      <c r="A42" s="289"/>
      <c r="B42" s="56" t="s">
        <v>60</v>
      </c>
      <c r="C42" s="55">
        <v>21450440</v>
      </c>
      <c r="D42" s="54">
        <v>34.9</v>
      </c>
      <c r="E42" s="53">
        <f>SUM(E36:E41)</f>
        <v>22334883</v>
      </c>
      <c r="F42" s="52">
        <f>SUM(F36:F41)</f>
        <v>39.5</v>
      </c>
    </row>
    <row r="43" spans="1:8" ht="16.5" customHeight="1">
      <c r="A43" s="22" t="s">
        <v>59</v>
      </c>
      <c r="B43" s="22"/>
      <c r="C43" s="22"/>
      <c r="D43" s="22"/>
      <c r="E43" s="22"/>
      <c r="F43" s="22"/>
      <c r="G43" s="22"/>
      <c r="H43" s="22"/>
    </row>
    <row r="44" spans="1:8" ht="14.25">
      <c r="A44" s="22"/>
      <c r="B44" s="22"/>
      <c r="C44" s="22"/>
      <c r="D44" s="22"/>
      <c r="E44" s="22"/>
      <c r="F44" s="22"/>
      <c r="G44" s="22"/>
      <c r="H44" s="22"/>
    </row>
  </sheetData>
  <mergeCells count="17">
    <mergeCell ref="A1:D1"/>
    <mergeCell ref="G1:H1"/>
    <mergeCell ref="A2:B3"/>
    <mergeCell ref="C2:D2"/>
    <mergeCell ref="E2:F2"/>
    <mergeCell ref="A36:A42"/>
    <mergeCell ref="G2:H2"/>
    <mergeCell ref="A4:B4"/>
    <mergeCell ref="A5:A9"/>
    <mergeCell ref="A10:A14"/>
    <mergeCell ref="A15:A21"/>
    <mergeCell ref="A23:B24"/>
    <mergeCell ref="E23:F23"/>
    <mergeCell ref="C23:D23"/>
    <mergeCell ref="A25:B25"/>
    <mergeCell ref="A26:A30"/>
    <mergeCell ref="A31:A35"/>
  </mergeCells>
  <phoneticPr fontId="2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43" zoomScaleNormal="100" zoomScaleSheetLayoutView="100" workbookViewId="0">
      <selection activeCell="I38" sqref="I38"/>
    </sheetView>
  </sheetViews>
  <sheetFormatPr defaultRowHeight="13.5"/>
  <cols>
    <col min="1" max="1" width="26.25" style="1" customWidth="1"/>
    <col min="2" max="2" width="11.875" style="1" customWidth="1"/>
    <col min="3" max="3" width="8.75" style="1" customWidth="1"/>
    <col min="4" max="4" width="11.875" style="2" customWidth="1"/>
    <col min="5" max="5" width="8.75" style="2" customWidth="1"/>
    <col min="6" max="6" width="11.875" style="1" customWidth="1"/>
    <col min="7" max="7" width="8.75" style="1" customWidth="1"/>
    <col min="8" max="16384" width="9" style="1"/>
  </cols>
  <sheetData>
    <row r="1" spans="1:7" ht="29.25" customHeight="1" thickBot="1">
      <c r="A1" s="122" t="s">
        <v>101</v>
      </c>
      <c r="B1" s="121"/>
      <c r="C1" s="120"/>
      <c r="D1" s="119"/>
      <c r="E1" s="118" t="s">
        <v>100</v>
      </c>
      <c r="F1" s="299" t="s">
        <v>99</v>
      </c>
      <c r="G1" s="299"/>
    </row>
    <row r="2" spans="1:7">
      <c r="A2" s="300" t="s">
        <v>31</v>
      </c>
      <c r="B2" s="302" t="s">
        <v>56</v>
      </c>
      <c r="C2" s="303"/>
      <c r="D2" s="302" t="s">
        <v>98</v>
      </c>
      <c r="E2" s="303"/>
      <c r="F2" s="302" t="s">
        <v>97</v>
      </c>
      <c r="G2" s="303"/>
    </row>
    <row r="3" spans="1:7">
      <c r="A3" s="301"/>
      <c r="B3" s="111" t="s">
        <v>28</v>
      </c>
      <c r="C3" s="110" t="s">
        <v>27</v>
      </c>
      <c r="D3" s="111" t="s">
        <v>28</v>
      </c>
      <c r="E3" s="110" t="s">
        <v>27</v>
      </c>
      <c r="F3" s="111" t="s">
        <v>28</v>
      </c>
      <c r="G3" s="110" t="s">
        <v>27</v>
      </c>
    </row>
    <row r="4" spans="1:7" ht="14.25">
      <c r="A4" s="107" t="s">
        <v>93</v>
      </c>
      <c r="B4" s="37"/>
      <c r="C4" s="51"/>
      <c r="D4" s="106"/>
      <c r="E4" s="106"/>
      <c r="F4" s="106"/>
      <c r="G4" s="106"/>
    </row>
    <row r="5" spans="1:7">
      <c r="A5" s="17" t="s">
        <v>51</v>
      </c>
      <c r="B5" s="27">
        <v>16980812</v>
      </c>
      <c r="C5" s="26">
        <v>100</v>
      </c>
      <c r="D5" s="27">
        <v>16536951</v>
      </c>
      <c r="E5" s="26">
        <v>100</v>
      </c>
      <c r="F5" s="27">
        <v>14927930</v>
      </c>
      <c r="G5" s="26">
        <v>100</v>
      </c>
    </row>
    <row r="6" spans="1:7">
      <c r="A6" s="14" t="s">
        <v>92</v>
      </c>
      <c r="B6" s="27">
        <v>3099105</v>
      </c>
      <c r="C6" s="26">
        <v>18.2</v>
      </c>
      <c r="D6" s="27">
        <v>2987408</v>
      </c>
      <c r="E6" s="26">
        <v>18.100000000000001</v>
      </c>
      <c r="F6" s="27">
        <v>2711094</v>
      </c>
      <c r="G6" s="26">
        <v>18.2</v>
      </c>
    </row>
    <row r="7" spans="1:7">
      <c r="A7" s="14" t="s">
        <v>9</v>
      </c>
      <c r="B7" s="27">
        <v>1530</v>
      </c>
      <c r="C7" s="26">
        <v>0</v>
      </c>
      <c r="D7" s="27">
        <v>1396</v>
      </c>
      <c r="E7" s="26">
        <v>0</v>
      </c>
      <c r="F7" s="27">
        <v>1162</v>
      </c>
      <c r="G7" s="26">
        <v>0</v>
      </c>
    </row>
    <row r="8" spans="1:7">
      <c r="A8" s="14" t="s">
        <v>8</v>
      </c>
      <c r="B8" s="27" t="s">
        <v>32</v>
      </c>
      <c r="C8" s="26" t="s">
        <v>32</v>
      </c>
      <c r="D8" s="27">
        <v>412</v>
      </c>
      <c r="E8" s="26">
        <v>0</v>
      </c>
      <c r="F8" s="27">
        <v>31830</v>
      </c>
      <c r="G8" s="26">
        <v>0.2</v>
      </c>
    </row>
    <row r="9" spans="1:7">
      <c r="A9" s="14" t="s">
        <v>91</v>
      </c>
      <c r="B9" s="27" t="s">
        <v>32</v>
      </c>
      <c r="C9" s="26" t="s">
        <v>32</v>
      </c>
      <c r="D9" s="27" t="s">
        <v>32</v>
      </c>
      <c r="E9" s="26" t="s">
        <v>32</v>
      </c>
      <c r="F9" s="27" t="s">
        <v>32</v>
      </c>
      <c r="G9" s="26" t="s">
        <v>32</v>
      </c>
    </row>
    <row r="10" spans="1:7">
      <c r="A10" s="14" t="s">
        <v>90</v>
      </c>
      <c r="B10" s="27" t="s">
        <v>32</v>
      </c>
      <c r="C10" s="26" t="s">
        <v>32</v>
      </c>
      <c r="D10" s="27" t="s">
        <v>32</v>
      </c>
      <c r="E10" s="26" t="s">
        <v>32</v>
      </c>
      <c r="F10" s="27" t="s">
        <v>32</v>
      </c>
      <c r="G10" s="26" t="s">
        <v>32</v>
      </c>
    </row>
    <row r="11" spans="1:7">
      <c r="A11" s="14" t="s">
        <v>7</v>
      </c>
      <c r="B11" s="27">
        <v>10796568</v>
      </c>
      <c r="C11" s="26">
        <v>63.6</v>
      </c>
      <c r="D11" s="27">
        <v>10557853</v>
      </c>
      <c r="E11" s="26">
        <v>63.8</v>
      </c>
      <c r="F11" s="27">
        <v>9787197</v>
      </c>
      <c r="G11" s="26">
        <v>65.599999999999994</v>
      </c>
    </row>
    <row r="12" spans="1:7">
      <c r="A12" s="14" t="s">
        <v>89</v>
      </c>
      <c r="B12" s="27" t="s">
        <v>32</v>
      </c>
      <c r="C12" s="26" t="s">
        <v>32</v>
      </c>
      <c r="D12" s="27" t="s">
        <v>32</v>
      </c>
      <c r="E12" s="26" t="s">
        <v>32</v>
      </c>
      <c r="F12" s="27" t="s">
        <v>32</v>
      </c>
      <c r="G12" s="26" t="s">
        <v>32</v>
      </c>
    </row>
    <row r="13" spans="1:7">
      <c r="A13" s="14" t="s">
        <v>6</v>
      </c>
      <c r="B13" s="27">
        <v>120</v>
      </c>
      <c r="C13" s="26">
        <v>0</v>
      </c>
      <c r="D13" s="27">
        <v>135</v>
      </c>
      <c r="E13" s="26">
        <v>0</v>
      </c>
      <c r="F13" s="27">
        <v>107</v>
      </c>
      <c r="G13" s="26">
        <v>0</v>
      </c>
    </row>
    <row r="14" spans="1:7">
      <c r="A14" s="14" t="s">
        <v>4</v>
      </c>
      <c r="B14" s="27">
        <v>1050938</v>
      </c>
      <c r="C14" s="26">
        <v>6.2</v>
      </c>
      <c r="D14" s="27">
        <v>1041893</v>
      </c>
      <c r="E14" s="26">
        <v>6.3</v>
      </c>
      <c r="F14" s="27">
        <v>913176</v>
      </c>
      <c r="G14" s="26">
        <v>6.1</v>
      </c>
    </row>
    <row r="15" spans="1:7">
      <c r="A15" s="14" t="s">
        <v>3</v>
      </c>
      <c r="B15" s="27">
        <v>1998794</v>
      </c>
      <c r="C15" s="26">
        <v>11.8</v>
      </c>
      <c r="D15" s="27">
        <v>1914672</v>
      </c>
      <c r="E15" s="26">
        <v>11.6</v>
      </c>
      <c r="F15" s="27">
        <v>1455087</v>
      </c>
      <c r="G15" s="26">
        <v>9.6999999999999993</v>
      </c>
    </row>
    <row r="16" spans="1:7">
      <c r="A16" s="14" t="s">
        <v>2</v>
      </c>
      <c r="B16" s="27">
        <v>33757</v>
      </c>
      <c r="C16" s="26">
        <v>0.2</v>
      </c>
      <c r="D16" s="27">
        <v>33182</v>
      </c>
      <c r="E16" s="26">
        <v>0.2</v>
      </c>
      <c r="F16" s="27">
        <v>28277</v>
      </c>
      <c r="G16" s="26">
        <v>0.2</v>
      </c>
    </row>
    <row r="17" spans="1:7" ht="14.25">
      <c r="A17" s="102" t="s">
        <v>88</v>
      </c>
      <c r="B17" s="101"/>
      <c r="C17" s="117"/>
      <c r="D17" s="101"/>
      <c r="E17" s="117"/>
      <c r="F17" s="101"/>
      <c r="G17" s="117"/>
    </row>
    <row r="18" spans="1:7">
      <c r="A18" s="17" t="s">
        <v>51</v>
      </c>
      <c r="B18" s="27">
        <v>15066140</v>
      </c>
      <c r="C18" s="26">
        <v>100</v>
      </c>
      <c r="D18" s="27">
        <v>15081864</v>
      </c>
      <c r="E18" s="26">
        <v>100</v>
      </c>
      <c r="F18" s="27">
        <v>13796812</v>
      </c>
      <c r="G18" s="26">
        <v>100.00000000000001</v>
      </c>
    </row>
    <row r="19" spans="1:7">
      <c r="A19" s="97" t="s">
        <v>87</v>
      </c>
      <c r="B19" s="27">
        <v>123930</v>
      </c>
      <c r="C19" s="26">
        <v>0.8</v>
      </c>
      <c r="D19" s="27">
        <v>86105</v>
      </c>
      <c r="E19" s="26">
        <v>0.6</v>
      </c>
      <c r="F19" s="27">
        <v>95727</v>
      </c>
      <c r="G19" s="26">
        <v>0.7</v>
      </c>
    </row>
    <row r="20" spans="1:7">
      <c r="A20" s="96" t="s">
        <v>86</v>
      </c>
      <c r="B20" s="27">
        <v>10432111</v>
      </c>
      <c r="C20" s="26">
        <v>69.3</v>
      </c>
      <c r="D20" s="27">
        <v>10279937</v>
      </c>
      <c r="E20" s="26">
        <v>68.099999999999994</v>
      </c>
      <c r="F20" s="27">
        <v>9545238</v>
      </c>
      <c r="G20" s="26">
        <v>69.2</v>
      </c>
    </row>
    <row r="21" spans="1:7">
      <c r="A21" s="96" t="s">
        <v>85</v>
      </c>
      <c r="B21" s="27">
        <v>4132550</v>
      </c>
      <c r="C21" s="26">
        <v>27.4</v>
      </c>
      <c r="D21" s="27">
        <v>4419173</v>
      </c>
      <c r="E21" s="26">
        <v>29.3</v>
      </c>
      <c r="F21" s="27">
        <v>3929206</v>
      </c>
      <c r="G21" s="26">
        <v>28.5</v>
      </c>
    </row>
    <row r="22" spans="1:7">
      <c r="A22" s="96" t="s">
        <v>84</v>
      </c>
      <c r="B22" s="27" t="s">
        <v>32</v>
      </c>
      <c r="C22" s="26" t="s">
        <v>32</v>
      </c>
      <c r="D22" s="27" t="s">
        <v>32</v>
      </c>
      <c r="E22" s="26" t="s">
        <v>32</v>
      </c>
      <c r="F22" s="27" t="s">
        <v>32</v>
      </c>
      <c r="G22" s="26" t="s">
        <v>32</v>
      </c>
    </row>
    <row r="23" spans="1:7">
      <c r="A23" s="96" t="s">
        <v>83</v>
      </c>
      <c r="B23" s="27" t="s">
        <v>32</v>
      </c>
      <c r="C23" s="26" t="s">
        <v>32</v>
      </c>
      <c r="D23" s="27" t="s">
        <v>32</v>
      </c>
      <c r="E23" s="26" t="s">
        <v>32</v>
      </c>
      <c r="F23" s="27" t="s">
        <v>32</v>
      </c>
      <c r="G23" s="26" t="s">
        <v>32</v>
      </c>
    </row>
    <row r="24" spans="1:7">
      <c r="A24" s="96" t="s">
        <v>82</v>
      </c>
      <c r="B24" s="27" t="s">
        <v>32</v>
      </c>
      <c r="C24" s="26" t="s">
        <v>32</v>
      </c>
      <c r="D24" s="27" t="s">
        <v>32</v>
      </c>
      <c r="E24" s="26" t="s">
        <v>32</v>
      </c>
      <c r="F24" s="27" t="s">
        <v>32</v>
      </c>
      <c r="G24" s="26" t="s">
        <v>32</v>
      </c>
    </row>
    <row r="25" spans="1:7">
      <c r="A25" s="96" t="s">
        <v>96</v>
      </c>
      <c r="B25" s="27" t="s">
        <v>32</v>
      </c>
      <c r="C25" s="26" t="s">
        <v>32</v>
      </c>
      <c r="D25" s="27" t="s">
        <v>32</v>
      </c>
      <c r="E25" s="26" t="s">
        <v>32</v>
      </c>
      <c r="F25" s="27" t="s">
        <v>32</v>
      </c>
      <c r="G25" s="26" t="s">
        <v>32</v>
      </c>
    </row>
    <row r="26" spans="1:7">
      <c r="A26" s="14" t="s">
        <v>80</v>
      </c>
      <c r="B26" s="27">
        <v>183528</v>
      </c>
      <c r="C26" s="26">
        <v>1.2</v>
      </c>
      <c r="D26" s="27">
        <v>176608</v>
      </c>
      <c r="E26" s="26">
        <v>1.2</v>
      </c>
      <c r="F26" s="27">
        <v>168003</v>
      </c>
      <c r="G26" s="26">
        <v>1.2</v>
      </c>
    </row>
    <row r="27" spans="1:7" ht="14.25" thickBot="1">
      <c r="A27" s="9" t="s">
        <v>38</v>
      </c>
      <c r="B27" s="25">
        <v>194021</v>
      </c>
      <c r="C27" s="24">
        <v>1.3</v>
      </c>
      <c r="D27" s="25">
        <v>120041</v>
      </c>
      <c r="E27" s="24">
        <v>0.8</v>
      </c>
      <c r="F27" s="25">
        <v>58638</v>
      </c>
      <c r="G27" s="24">
        <v>0.4</v>
      </c>
    </row>
    <row r="28" spans="1:7" ht="12" customHeight="1" thickBot="1">
      <c r="A28" s="116"/>
      <c r="B28" s="27"/>
      <c r="C28" s="26"/>
      <c r="D28" s="115"/>
      <c r="E28" s="114"/>
      <c r="F28" s="113"/>
      <c r="G28" s="112"/>
    </row>
    <row r="29" spans="1:7">
      <c r="A29" s="300" t="s">
        <v>31</v>
      </c>
      <c r="B29" s="302" t="s">
        <v>95</v>
      </c>
      <c r="C29" s="303"/>
      <c r="D29" s="304" t="s">
        <v>94</v>
      </c>
      <c r="E29" s="305"/>
    </row>
    <row r="30" spans="1:7">
      <c r="A30" s="301"/>
      <c r="B30" s="111" t="s">
        <v>28</v>
      </c>
      <c r="C30" s="110" t="s">
        <v>27</v>
      </c>
      <c r="D30" s="109" t="s">
        <v>28</v>
      </c>
      <c r="E30" s="108" t="s">
        <v>27</v>
      </c>
    </row>
    <row r="31" spans="1:7">
      <c r="A31" s="107" t="s">
        <v>93</v>
      </c>
      <c r="B31" s="106"/>
      <c r="C31" s="105"/>
      <c r="D31" s="104"/>
      <c r="E31" s="104"/>
    </row>
    <row r="32" spans="1:7">
      <c r="A32" s="17" t="s">
        <v>51</v>
      </c>
      <c r="B32" s="27">
        <v>15327942</v>
      </c>
      <c r="C32" s="94">
        <v>100</v>
      </c>
      <c r="D32" s="93">
        <v>14695198</v>
      </c>
      <c r="E32" s="92">
        <f>SUM(E33:E43)</f>
        <v>100.00000000000001</v>
      </c>
    </row>
    <row r="33" spans="1:5">
      <c r="A33" s="14" t="s">
        <v>92</v>
      </c>
      <c r="B33" s="27">
        <v>2696978</v>
      </c>
      <c r="C33" s="94">
        <v>17.600000000000001</v>
      </c>
      <c r="D33" s="93">
        <v>2683335</v>
      </c>
      <c r="E33" s="92">
        <f>D33/D32*100</f>
        <v>18.25994450704237</v>
      </c>
    </row>
    <row r="34" spans="1:5">
      <c r="A34" s="14" t="s">
        <v>9</v>
      </c>
      <c r="B34" s="27">
        <v>1061</v>
      </c>
      <c r="C34" s="94">
        <v>0</v>
      </c>
      <c r="D34" s="93">
        <v>1082</v>
      </c>
      <c r="E34" s="92">
        <f>D34/D32*100</f>
        <v>7.3629494478400365E-3</v>
      </c>
    </row>
    <row r="35" spans="1:5">
      <c r="A35" s="14" t="s">
        <v>8</v>
      </c>
      <c r="B35" s="27">
        <v>6112</v>
      </c>
      <c r="C35" s="94">
        <v>0</v>
      </c>
      <c r="D35" s="93">
        <v>67</v>
      </c>
      <c r="E35" s="92">
        <f>D35/D32*100</f>
        <v>4.5593125046698929E-4</v>
      </c>
    </row>
    <row r="36" spans="1:5">
      <c r="A36" s="14" t="s">
        <v>91</v>
      </c>
      <c r="B36" s="27" t="s">
        <v>16</v>
      </c>
      <c r="C36" s="26" t="s">
        <v>32</v>
      </c>
      <c r="D36" s="27" t="s">
        <v>32</v>
      </c>
      <c r="E36" s="92" t="s">
        <v>16</v>
      </c>
    </row>
    <row r="37" spans="1:5">
      <c r="A37" s="14" t="s">
        <v>90</v>
      </c>
      <c r="B37" s="27" t="s">
        <v>16</v>
      </c>
      <c r="C37" s="26" t="s">
        <v>32</v>
      </c>
      <c r="D37" s="27" t="s">
        <v>32</v>
      </c>
      <c r="E37" s="92" t="s">
        <v>16</v>
      </c>
    </row>
    <row r="38" spans="1:5">
      <c r="A38" s="14" t="s">
        <v>7</v>
      </c>
      <c r="B38" s="27">
        <v>10582786</v>
      </c>
      <c r="C38" s="94">
        <v>69</v>
      </c>
      <c r="D38" s="93">
        <v>10286875</v>
      </c>
      <c r="E38" s="92">
        <f>D38/D32*100</f>
        <v>70.001608688770304</v>
      </c>
    </row>
    <row r="39" spans="1:5">
      <c r="A39" s="14" t="s">
        <v>89</v>
      </c>
      <c r="B39" s="27" t="s">
        <v>16</v>
      </c>
      <c r="C39" s="94" t="s">
        <v>32</v>
      </c>
      <c r="D39" s="95" t="s">
        <v>32</v>
      </c>
      <c r="E39" s="92" t="s">
        <v>16</v>
      </c>
    </row>
    <row r="40" spans="1:5">
      <c r="A40" s="14" t="s">
        <v>6</v>
      </c>
      <c r="B40" s="27">
        <v>24</v>
      </c>
      <c r="C40" s="94">
        <v>0</v>
      </c>
      <c r="D40" s="93">
        <v>24</v>
      </c>
      <c r="E40" s="92">
        <f>D40/D32*100</f>
        <v>1.6331865688369766E-4</v>
      </c>
    </row>
    <row r="41" spans="1:5">
      <c r="A41" s="14" t="s">
        <v>4</v>
      </c>
      <c r="B41" s="27">
        <v>891115</v>
      </c>
      <c r="C41" s="94">
        <v>5.8</v>
      </c>
      <c r="D41" s="93">
        <v>873926</v>
      </c>
      <c r="E41" s="92">
        <f>D41/D32*100</f>
        <v>5.9470175223225983</v>
      </c>
    </row>
    <row r="42" spans="1:5">
      <c r="A42" s="14" t="s">
        <v>3</v>
      </c>
      <c r="B42" s="27">
        <v>1131119</v>
      </c>
      <c r="C42" s="94">
        <v>7.4</v>
      </c>
      <c r="D42" s="93">
        <v>825247</v>
      </c>
      <c r="E42" s="92">
        <f>D42/D32*100</f>
        <v>5.6157596515542014</v>
      </c>
    </row>
    <row r="43" spans="1:5">
      <c r="A43" s="14" t="s">
        <v>2</v>
      </c>
      <c r="B43" s="27">
        <v>18747</v>
      </c>
      <c r="C43" s="94">
        <v>0.2</v>
      </c>
      <c r="D43" s="103">
        <v>24642</v>
      </c>
      <c r="E43" s="92">
        <f>D43/D32*100</f>
        <v>0.16768743095533656</v>
      </c>
    </row>
    <row r="44" spans="1:5" ht="14.25">
      <c r="A44" s="102" t="s">
        <v>88</v>
      </c>
      <c r="B44" s="101"/>
      <c r="C44" s="100"/>
      <c r="D44" s="99"/>
      <c r="E44" s="98"/>
    </row>
    <row r="45" spans="1:5">
      <c r="A45" s="17" t="s">
        <v>51</v>
      </c>
      <c r="B45" s="27">
        <v>14502695</v>
      </c>
      <c r="C45" s="94">
        <v>100</v>
      </c>
      <c r="D45" s="93">
        <v>14406301</v>
      </c>
      <c r="E45" s="92">
        <f>SUM(E46:E54)</f>
        <v>100</v>
      </c>
    </row>
    <row r="46" spans="1:5">
      <c r="A46" s="97" t="s">
        <v>87</v>
      </c>
      <c r="B46" s="27">
        <v>103296</v>
      </c>
      <c r="C46" s="94">
        <v>0.7</v>
      </c>
      <c r="D46" s="93">
        <v>93767</v>
      </c>
      <c r="E46" s="92">
        <f>D46/D45*100</f>
        <v>0.65087491924540519</v>
      </c>
    </row>
    <row r="47" spans="1:5">
      <c r="A47" s="96" t="s">
        <v>86</v>
      </c>
      <c r="B47" s="27">
        <v>10341049</v>
      </c>
      <c r="C47" s="94">
        <v>71.3</v>
      </c>
      <c r="D47" s="93">
        <v>10062002</v>
      </c>
      <c r="E47" s="92">
        <f>D47/D45*100</f>
        <v>69.84445209079</v>
      </c>
    </row>
    <row r="48" spans="1:5">
      <c r="A48" s="96" t="s">
        <v>85</v>
      </c>
      <c r="B48" s="27">
        <v>3812967</v>
      </c>
      <c r="C48" s="94">
        <v>26.3</v>
      </c>
      <c r="D48" s="93">
        <v>4004115</v>
      </c>
      <c r="E48" s="92">
        <f>D48/D45*100</f>
        <v>27.794192277393066</v>
      </c>
    </row>
    <row r="49" spans="1:7">
      <c r="A49" s="96" t="s">
        <v>84</v>
      </c>
      <c r="B49" s="27" t="s">
        <v>16</v>
      </c>
      <c r="C49" s="94" t="s">
        <v>32</v>
      </c>
      <c r="D49" s="95" t="s">
        <v>32</v>
      </c>
      <c r="E49" s="92" t="s">
        <v>16</v>
      </c>
    </row>
    <row r="50" spans="1:7">
      <c r="A50" s="96" t="s">
        <v>83</v>
      </c>
      <c r="B50" s="27" t="s">
        <v>16</v>
      </c>
      <c r="C50" s="94" t="s">
        <v>32</v>
      </c>
      <c r="D50" s="95" t="s">
        <v>32</v>
      </c>
      <c r="E50" s="92" t="s">
        <v>16</v>
      </c>
    </row>
    <row r="51" spans="1:7">
      <c r="A51" s="96" t="s">
        <v>82</v>
      </c>
      <c r="B51" s="27" t="s">
        <v>16</v>
      </c>
      <c r="C51" s="94" t="s">
        <v>32</v>
      </c>
      <c r="D51" s="95" t="s">
        <v>32</v>
      </c>
      <c r="E51" s="92" t="s">
        <v>16</v>
      </c>
    </row>
    <row r="52" spans="1:7">
      <c r="A52" s="96" t="s">
        <v>81</v>
      </c>
      <c r="B52" s="27" t="s">
        <v>16</v>
      </c>
      <c r="C52" s="94" t="s">
        <v>32</v>
      </c>
      <c r="D52" s="95" t="s">
        <v>32</v>
      </c>
      <c r="E52" s="92" t="s">
        <v>16</v>
      </c>
    </row>
    <row r="53" spans="1:7">
      <c r="A53" s="14" t="s">
        <v>80</v>
      </c>
      <c r="B53" s="27">
        <v>176988</v>
      </c>
      <c r="C53" s="94">
        <v>1.2</v>
      </c>
      <c r="D53" s="93">
        <v>174492</v>
      </c>
      <c r="E53" s="92">
        <f>D53/D45*100</f>
        <v>1.2112200071343782</v>
      </c>
    </row>
    <row r="54" spans="1:7" ht="14.25" thickBot="1">
      <c r="A54" s="9" t="s">
        <v>38</v>
      </c>
      <c r="B54" s="91">
        <v>68395</v>
      </c>
      <c r="C54" s="90">
        <v>0.5</v>
      </c>
      <c r="D54" s="89">
        <v>71925</v>
      </c>
      <c r="E54" s="88">
        <f>D54/D45*100</f>
        <v>0.49926070543715556</v>
      </c>
    </row>
    <row r="55" spans="1:7" ht="14.25">
      <c r="A55" s="87" t="s">
        <v>79</v>
      </c>
      <c r="B55" s="87"/>
      <c r="C55" s="87"/>
      <c r="D55" s="87"/>
      <c r="E55" s="87"/>
      <c r="F55" s="87"/>
      <c r="G55" s="87"/>
    </row>
    <row r="56" spans="1:7">
      <c r="B56" s="4"/>
    </row>
  </sheetData>
  <mergeCells count="8">
    <mergeCell ref="F1:G1"/>
    <mergeCell ref="A2:A3"/>
    <mergeCell ref="B2:C2"/>
    <mergeCell ref="D2:E2"/>
    <mergeCell ref="A29:A30"/>
    <mergeCell ref="F2:G2"/>
    <mergeCell ref="B29:C29"/>
    <mergeCell ref="D29:E29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43" zoomScaleNormal="100" zoomScaleSheetLayoutView="100" workbookViewId="0">
      <selection activeCell="D48" sqref="D48"/>
    </sheetView>
  </sheetViews>
  <sheetFormatPr defaultRowHeight="13.5"/>
  <cols>
    <col min="1" max="1" width="26.25" style="1" customWidth="1"/>
    <col min="2" max="2" width="11.875" style="1" customWidth="1"/>
    <col min="3" max="3" width="8.75" style="1" customWidth="1"/>
    <col min="4" max="4" width="11.875" style="1" customWidth="1"/>
    <col min="5" max="5" width="8.75" style="1" customWidth="1"/>
    <col min="6" max="6" width="11.875" style="1" customWidth="1"/>
    <col min="7" max="7" width="8.75" style="1" customWidth="1"/>
    <col min="8" max="8" width="11.875" style="1" customWidth="1"/>
    <col min="9" max="9" width="8.75" style="1" customWidth="1"/>
    <col min="10" max="16384" width="9" style="1"/>
  </cols>
  <sheetData>
    <row r="1" spans="1:7" ht="29.25" customHeight="1" thickBot="1">
      <c r="A1" s="307" t="s">
        <v>123</v>
      </c>
      <c r="B1" s="307"/>
      <c r="C1" s="307"/>
      <c r="D1" s="286"/>
      <c r="E1" s="286"/>
      <c r="F1" s="119"/>
      <c r="G1" s="118" t="s">
        <v>57</v>
      </c>
    </row>
    <row r="2" spans="1:7" ht="15.75" customHeight="1">
      <c r="A2" s="295" t="s">
        <v>122</v>
      </c>
      <c r="B2" s="280" t="s">
        <v>56</v>
      </c>
      <c r="C2" s="281"/>
      <c r="D2" s="280" t="s">
        <v>98</v>
      </c>
      <c r="E2" s="281"/>
      <c r="F2" s="280" t="s">
        <v>97</v>
      </c>
      <c r="G2" s="281"/>
    </row>
    <row r="3" spans="1:7" ht="15.75" customHeight="1">
      <c r="A3" s="306"/>
      <c r="B3" s="86" t="s">
        <v>121</v>
      </c>
      <c r="C3" s="142" t="s">
        <v>27</v>
      </c>
      <c r="D3" s="74" t="s">
        <v>121</v>
      </c>
      <c r="E3" s="142" t="s">
        <v>27</v>
      </c>
      <c r="F3" s="74" t="s">
        <v>121</v>
      </c>
      <c r="G3" s="142" t="s">
        <v>27</v>
      </c>
    </row>
    <row r="4" spans="1:7" ht="15.75" customHeight="1">
      <c r="A4" s="136" t="s">
        <v>120</v>
      </c>
      <c r="B4" s="146"/>
      <c r="C4" s="145"/>
      <c r="D4" s="140"/>
      <c r="E4" s="140"/>
      <c r="F4" s="140"/>
      <c r="G4" s="140"/>
    </row>
    <row r="5" spans="1:7" ht="15.75" customHeight="1">
      <c r="A5" s="44" t="s">
        <v>51</v>
      </c>
      <c r="B5" s="37">
        <v>10992161</v>
      </c>
      <c r="C5" s="51">
        <v>100</v>
      </c>
      <c r="D5" s="37">
        <v>10905035</v>
      </c>
      <c r="E5" s="51">
        <v>100</v>
      </c>
      <c r="F5" s="37">
        <v>11333561</v>
      </c>
      <c r="G5" s="51">
        <v>100</v>
      </c>
    </row>
    <row r="6" spans="1:7" ht="15.75" customHeight="1">
      <c r="A6" s="38" t="s">
        <v>119</v>
      </c>
      <c r="B6" s="37">
        <v>2507784</v>
      </c>
      <c r="C6" s="51">
        <v>22.8</v>
      </c>
      <c r="D6" s="37">
        <v>2479544</v>
      </c>
      <c r="E6" s="51">
        <v>22.7</v>
      </c>
      <c r="F6" s="37">
        <v>2453996</v>
      </c>
      <c r="G6" s="51">
        <v>21.7</v>
      </c>
    </row>
    <row r="7" spans="1:7" ht="15.75" customHeight="1">
      <c r="A7" s="38" t="s">
        <v>118</v>
      </c>
      <c r="B7" s="37">
        <v>261</v>
      </c>
      <c r="C7" s="51">
        <v>0</v>
      </c>
      <c r="D7" s="37">
        <v>277</v>
      </c>
      <c r="E7" s="51">
        <v>0</v>
      </c>
      <c r="F7" s="37">
        <v>245</v>
      </c>
      <c r="G7" s="51">
        <v>0</v>
      </c>
    </row>
    <row r="8" spans="1:7" ht="15.75" customHeight="1">
      <c r="A8" s="38" t="s">
        <v>117</v>
      </c>
      <c r="B8" s="37">
        <v>2162318</v>
      </c>
      <c r="C8" s="51">
        <v>19.7</v>
      </c>
      <c r="D8" s="37">
        <v>2299855</v>
      </c>
      <c r="E8" s="51">
        <v>21.1</v>
      </c>
      <c r="F8" s="37">
        <v>2460074</v>
      </c>
      <c r="G8" s="51">
        <v>21.7</v>
      </c>
    </row>
    <row r="9" spans="1:7" ht="15.75" customHeight="1">
      <c r="A9" s="38" t="s">
        <v>116</v>
      </c>
      <c r="B9" s="37">
        <v>2680039</v>
      </c>
      <c r="C9" s="51">
        <v>24.4</v>
      </c>
      <c r="D9" s="37">
        <v>2782075</v>
      </c>
      <c r="E9" s="51">
        <v>25.5</v>
      </c>
      <c r="F9" s="37">
        <v>2905633</v>
      </c>
      <c r="G9" s="51">
        <v>25.6</v>
      </c>
    </row>
    <row r="10" spans="1:7" ht="15.75" customHeight="1">
      <c r="A10" s="38" t="s">
        <v>115</v>
      </c>
      <c r="B10" s="37">
        <v>1450213</v>
      </c>
      <c r="C10" s="51">
        <v>13.2</v>
      </c>
      <c r="D10" s="37">
        <v>1512554</v>
      </c>
      <c r="E10" s="51">
        <v>13.9</v>
      </c>
      <c r="F10" s="37">
        <v>1572028</v>
      </c>
      <c r="G10" s="51">
        <v>13.9</v>
      </c>
    </row>
    <row r="11" spans="1:7" ht="15.75" customHeight="1">
      <c r="A11" s="38" t="s">
        <v>114</v>
      </c>
      <c r="B11" s="37">
        <v>171</v>
      </c>
      <c r="C11" s="51">
        <v>0</v>
      </c>
      <c r="D11" s="37">
        <v>235</v>
      </c>
      <c r="E11" s="51">
        <v>0</v>
      </c>
      <c r="F11" s="37">
        <v>164</v>
      </c>
      <c r="G11" s="51">
        <v>0</v>
      </c>
    </row>
    <row r="12" spans="1:7" ht="15.75" customHeight="1">
      <c r="A12" s="38" t="s">
        <v>113</v>
      </c>
      <c r="B12" s="37">
        <v>1507478</v>
      </c>
      <c r="C12" s="51">
        <v>13.7</v>
      </c>
      <c r="D12" s="37">
        <v>1698890</v>
      </c>
      <c r="E12" s="51">
        <v>15.6</v>
      </c>
      <c r="F12" s="37">
        <v>1786866</v>
      </c>
      <c r="G12" s="51">
        <v>15.8</v>
      </c>
    </row>
    <row r="13" spans="1:7" ht="15.75" customHeight="1">
      <c r="A13" s="38" t="s">
        <v>112</v>
      </c>
      <c r="B13" s="37">
        <v>673801</v>
      </c>
      <c r="C13" s="51">
        <v>6.1</v>
      </c>
      <c r="D13" s="37">
        <v>127993</v>
      </c>
      <c r="E13" s="51">
        <v>1.2</v>
      </c>
      <c r="F13" s="37">
        <v>150309</v>
      </c>
      <c r="G13" s="51">
        <v>1.3</v>
      </c>
    </row>
    <row r="14" spans="1:7" ht="15.75" customHeight="1">
      <c r="A14" s="83" t="s">
        <v>111</v>
      </c>
      <c r="B14" s="130">
        <v>10096</v>
      </c>
      <c r="C14" s="51">
        <v>0.1</v>
      </c>
      <c r="D14" s="130">
        <v>3612</v>
      </c>
      <c r="E14" s="51">
        <v>0</v>
      </c>
      <c r="F14" s="130">
        <v>4246</v>
      </c>
      <c r="G14" s="51">
        <v>0</v>
      </c>
    </row>
    <row r="15" spans="1:7" ht="15.75" customHeight="1">
      <c r="A15" s="136" t="s">
        <v>110</v>
      </c>
      <c r="B15" s="37"/>
      <c r="C15" s="144"/>
      <c r="D15" s="37"/>
      <c r="E15" s="117"/>
      <c r="F15" s="37"/>
      <c r="G15" s="117"/>
    </row>
    <row r="16" spans="1:7" ht="15.75" customHeight="1">
      <c r="A16" s="44" t="s">
        <v>51</v>
      </c>
      <c r="B16" s="37">
        <v>10864168</v>
      </c>
      <c r="C16" s="51">
        <v>100</v>
      </c>
      <c r="D16" s="37">
        <v>10754726</v>
      </c>
      <c r="E16" s="51">
        <v>100</v>
      </c>
      <c r="F16" s="37">
        <v>11151187</v>
      </c>
      <c r="G16" s="51">
        <v>99.999999999999986</v>
      </c>
    </row>
    <row r="17" spans="1:7" ht="15.75" customHeight="1">
      <c r="A17" s="38" t="s">
        <v>49</v>
      </c>
      <c r="B17" s="37">
        <v>653063</v>
      </c>
      <c r="C17" s="51">
        <v>6</v>
      </c>
      <c r="D17" s="37">
        <v>123083</v>
      </c>
      <c r="E17" s="51">
        <v>1.2</v>
      </c>
      <c r="F17" s="37">
        <v>184384</v>
      </c>
      <c r="G17" s="51">
        <v>1.6</v>
      </c>
    </row>
    <row r="18" spans="1:7" ht="15.75" customHeight="1">
      <c r="A18" s="38" t="s">
        <v>109</v>
      </c>
      <c r="B18" s="37">
        <v>9586537</v>
      </c>
      <c r="C18" s="51">
        <v>88.3</v>
      </c>
      <c r="D18" s="37">
        <v>10023443</v>
      </c>
      <c r="E18" s="51">
        <v>93.2</v>
      </c>
      <c r="F18" s="37">
        <v>10400202</v>
      </c>
      <c r="G18" s="51">
        <v>93.3</v>
      </c>
    </row>
    <row r="19" spans="1:7" ht="15.75" customHeight="1">
      <c r="A19" s="38" t="s">
        <v>108</v>
      </c>
      <c r="B19" s="37">
        <v>481340</v>
      </c>
      <c r="C19" s="51">
        <v>4.4000000000000004</v>
      </c>
      <c r="D19" s="37">
        <v>495966</v>
      </c>
      <c r="E19" s="51">
        <v>4.5999999999999996</v>
      </c>
      <c r="F19" s="37">
        <v>478781</v>
      </c>
      <c r="G19" s="51">
        <v>4.3</v>
      </c>
    </row>
    <row r="20" spans="1:7" ht="15.75" customHeight="1">
      <c r="A20" s="132" t="s">
        <v>106</v>
      </c>
      <c r="B20" s="37" t="s">
        <v>32</v>
      </c>
      <c r="C20" s="51" t="s">
        <v>32</v>
      </c>
      <c r="D20" s="37" t="s">
        <v>32</v>
      </c>
      <c r="E20" s="51" t="s">
        <v>32</v>
      </c>
      <c r="F20" s="37" t="s">
        <v>32</v>
      </c>
      <c r="G20" s="51" t="s">
        <v>32</v>
      </c>
    </row>
    <row r="21" spans="1:7" ht="15.75" customHeight="1">
      <c r="A21" s="38" t="s">
        <v>105</v>
      </c>
      <c r="B21" s="51" t="s">
        <v>32</v>
      </c>
      <c r="C21" s="51" t="s">
        <v>32</v>
      </c>
      <c r="D21" s="51" t="s">
        <v>32</v>
      </c>
      <c r="E21" s="51" t="s">
        <v>32</v>
      </c>
      <c r="F21" s="51" t="s">
        <v>32</v>
      </c>
      <c r="G21" s="51" t="s">
        <v>32</v>
      </c>
    </row>
    <row r="22" spans="1:7" ht="15.75" customHeight="1">
      <c r="A22" s="83" t="s">
        <v>104</v>
      </c>
      <c r="B22" s="130">
        <v>143228</v>
      </c>
      <c r="C22" s="51">
        <v>1.3</v>
      </c>
      <c r="D22" s="130">
        <v>112234</v>
      </c>
      <c r="E22" s="51">
        <v>1</v>
      </c>
      <c r="F22" s="130">
        <v>87820</v>
      </c>
      <c r="G22" s="51">
        <v>0.8</v>
      </c>
    </row>
    <row r="23" spans="1:7" ht="15.75" customHeight="1" thickBot="1">
      <c r="A23" s="33" t="s">
        <v>103</v>
      </c>
      <c r="B23" s="32">
        <v>127993</v>
      </c>
      <c r="C23" s="143"/>
      <c r="D23" s="32">
        <v>150309</v>
      </c>
      <c r="E23" s="128"/>
      <c r="F23" s="32">
        <v>182374</v>
      </c>
      <c r="G23" s="128"/>
    </row>
    <row r="24" spans="1:7" ht="15.75" customHeight="1" thickBot="1">
      <c r="A24" s="81"/>
      <c r="B24" s="37"/>
      <c r="C24" s="51"/>
      <c r="D24" s="37"/>
      <c r="E24" s="51"/>
    </row>
    <row r="25" spans="1:7" ht="15.75" customHeight="1">
      <c r="A25" s="295" t="s">
        <v>122</v>
      </c>
      <c r="B25" s="280" t="s">
        <v>95</v>
      </c>
      <c r="C25" s="281"/>
      <c r="D25" s="282" t="s">
        <v>94</v>
      </c>
      <c r="E25" s="283"/>
    </row>
    <row r="26" spans="1:7" ht="15.75" customHeight="1">
      <c r="A26" s="306"/>
      <c r="B26" s="74" t="s">
        <v>121</v>
      </c>
      <c r="C26" s="142" t="s">
        <v>27</v>
      </c>
      <c r="D26" s="72" t="s">
        <v>121</v>
      </c>
      <c r="E26" s="141" t="s">
        <v>27</v>
      </c>
    </row>
    <row r="27" spans="1:7" ht="15.75" customHeight="1">
      <c r="A27" s="136" t="s">
        <v>120</v>
      </c>
      <c r="B27" s="140"/>
      <c r="C27" s="139"/>
      <c r="D27" s="138"/>
      <c r="E27" s="138"/>
    </row>
    <row r="28" spans="1:7" ht="15.75" customHeight="1">
      <c r="A28" s="44" t="s">
        <v>51</v>
      </c>
      <c r="B28" s="37">
        <v>11873978</v>
      </c>
      <c r="C28" s="36">
        <v>100</v>
      </c>
      <c r="D28" s="129">
        <v>12117017</v>
      </c>
      <c r="E28" s="34">
        <f>SUM(E29:E37)</f>
        <v>99.959912740899824</v>
      </c>
      <c r="F28" s="28"/>
      <c r="G28" s="28"/>
    </row>
    <row r="29" spans="1:7" ht="15.75" customHeight="1">
      <c r="A29" s="38" t="s">
        <v>119</v>
      </c>
      <c r="B29" s="37">
        <v>2703467</v>
      </c>
      <c r="C29" s="36">
        <v>22.8</v>
      </c>
      <c r="D29" s="129">
        <v>2697657</v>
      </c>
      <c r="E29" s="34">
        <v>22.2</v>
      </c>
      <c r="F29" s="28"/>
      <c r="G29" s="28"/>
    </row>
    <row r="30" spans="1:7" ht="15.75" customHeight="1">
      <c r="A30" s="38" t="s">
        <v>118</v>
      </c>
      <c r="B30" s="37">
        <v>215</v>
      </c>
      <c r="C30" s="36">
        <v>0</v>
      </c>
      <c r="D30" s="129">
        <v>189</v>
      </c>
      <c r="E30" s="34">
        <f>D30/D28*100</f>
        <v>1.5597898393639293E-3</v>
      </c>
      <c r="F30" s="28"/>
      <c r="G30" s="28"/>
    </row>
    <row r="31" spans="1:7" ht="15.75" customHeight="1">
      <c r="A31" s="38" t="s">
        <v>117</v>
      </c>
      <c r="B31" s="37">
        <v>2547676</v>
      </c>
      <c r="C31" s="36">
        <v>21.5</v>
      </c>
      <c r="D31" s="129">
        <v>2633784</v>
      </c>
      <c r="E31" s="34">
        <v>21.6</v>
      </c>
      <c r="F31" s="28"/>
      <c r="G31" s="28"/>
    </row>
    <row r="32" spans="1:7" ht="15.75" customHeight="1">
      <c r="A32" s="38" t="s">
        <v>116</v>
      </c>
      <c r="B32" s="37">
        <v>2985741</v>
      </c>
      <c r="C32" s="36">
        <v>25.1</v>
      </c>
      <c r="D32" s="129">
        <v>3041667</v>
      </c>
      <c r="E32" s="34">
        <v>25</v>
      </c>
      <c r="F32" s="28"/>
      <c r="G32" s="28"/>
    </row>
    <row r="33" spans="1:7" ht="15.75" customHeight="1">
      <c r="A33" s="38" t="s">
        <v>115</v>
      </c>
      <c r="B33" s="37">
        <v>1665912</v>
      </c>
      <c r="C33" s="36">
        <v>14</v>
      </c>
      <c r="D33" s="129">
        <v>1691299</v>
      </c>
      <c r="E33" s="34">
        <f>D33/D28*100</f>
        <v>13.958047595377639</v>
      </c>
      <c r="F33" s="28"/>
      <c r="G33" s="28"/>
    </row>
    <row r="34" spans="1:7" ht="15.75" customHeight="1">
      <c r="A34" s="38" t="s">
        <v>114</v>
      </c>
      <c r="B34" s="37">
        <v>34</v>
      </c>
      <c r="C34" s="36">
        <v>0</v>
      </c>
      <c r="D34" s="129">
        <v>37</v>
      </c>
      <c r="E34" s="34">
        <f>D34/D28*100</f>
        <v>3.0535568283844117E-4</v>
      </c>
      <c r="F34" s="28"/>
      <c r="G34" s="28"/>
    </row>
    <row r="35" spans="1:7" ht="15.75" customHeight="1">
      <c r="A35" s="38" t="s">
        <v>113</v>
      </c>
      <c r="B35" s="37">
        <v>1779413</v>
      </c>
      <c r="C35" s="36">
        <v>15</v>
      </c>
      <c r="D35" s="129">
        <v>1842194</v>
      </c>
      <c r="E35" s="34">
        <v>15.1</v>
      </c>
      <c r="F35" s="28"/>
      <c r="G35" s="28"/>
    </row>
    <row r="36" spans="1:7" ht="15.75" customHeight="1">
      <c r="A36" s="38" t="s">
        <v>112</v>
      </c>
      <c r="B36" s="37">
        <v>182374</v>
      </c>
      <c r="C36" s="36">
        <v>1.5</v>
      </c>
      <c r="D36" s="129">
        <v>252347</v>
      </c>
      <c r="E36" s="34">
        <v>2</v>
      </c>
      <c r="F36" s="28"/>
      <c r="G36" s="28"/>
    </row>
    <row r="37" spans="1:7" ht="15.75" customHeight="1">
      <c r="A37" s="83" t="s">
        <v>111</v>
      </c>
      <c r="B37" s="130">
        <v>9146</v>
      </c>
      <c r="C37" s="36">
        <v>0.1</v>
      </c>
      <c r="D37" s="137">
        <v>17843</v>
      </c>
      <c r="E37" s="34">
        <v>0.1</v>
      </c>
      <c r="F37" s="28"/>
      <c r="G37" s="28"/>
    </row>
    <row r="38" spans="1:7" ht="15.75" customHeight="1">
      <c r="A38" s="136" t="s">
        <v>110</v>
      </c>
      <c r="B38" s="37"/>
      <c r="C38" s="135"/>
      <c r="D38" s="129"/>
      <c r="E38" s="134"/>
      <c r="F38" s="133"/>
      <c r="G38" s="133"/>
    </row>
    <row r="39" spans="1:7" ht="15.75" customHeight="1">
      <c r="A39" s="44" t="s">
        <v>51</v>
      </c>
      <c r="B39" s="37">
        <v>11621631</v>
      </c>
      <c r="C39" s="36">
        <v>100</v>
      </c>
      <c r="D39" s="129">
        <v>11858380</v>
      </c>
      <c r="E39" s="34">
        <f>SUM(E40:E46)</f>
        <v>100</v>
      </c>
      <c r="F39" s="28"/>
      <c r="G39" s="28"/>
    </row>
    <row r="40" spans="1:7" ht="15.75" customHeight="1">
      <c r="A40" s="38" t="s">
        <v>49</v>
      </c>
      <c r="B40" s="37">
        <v>313369</v>
      </c>
      <c r="C40" s="36">
        <v>2.7</v>
      </c>
      <c r="D40" s="129">
        <v>192044</v>
      </c>
      <c r="E40" s="34">
        <f>D40/D39*100</f>
        <v>1.6194792206018023</v>
      </c>
      <c r="F40" s="28"/>
      <c r="G40" s="28"/>
    </row>
    <row r="41" spans="1:7" ht="15.75" customHeight="1">
      <c r="A41" s="38" t="s">
        <v>109</v>
      </c>
      <c r="B41" s="37">
        <v>10681220</v>
      </c>
      <c r="C41" s="36">
        <v>91.9</v>
      </c>
      <c r="D41" s="129">
        <v>10943045</v>
      </c>
      <c r="E41" s="34">
        <f>D41/D39*100</f>
        <v>92.281112597167564</v>
      </c>
      <c r="F41" s="28"/>
      <c r="G41" s="28"/>
    </row>
    <row r="42" spans="1:7" ht="15.75" customHeight="1">
      <c r="A42" s="38" t="s">
        <v>108</v>
      </c>
      <c r="B42" s="37">
        <v>515237</v>
      </c>
      <c r="C42" s="36">
        <v>4.4000000000000004</v>
      </c>
      <c r="D42" s="129">
        <v>546024</v>
      </c>
      <c r="E42" s="34">
        <f>D42/D39*100</f>
        <v>4.6045412611166112</v>
      </c>
      <c r="F42" s="28"/>
      <c r="G42" s="28"/>
    </row>
    <row r="43" spans="1:7" ht="15.75" customHeight="1">
      <c r="A43" s="38" t="s">
        <v>107</v>
      </c>
      <c r="B43" s="37">
        <v>3069</v>
      </c>
      <c r="C43" s="36">
        <v>0</v>
      </c>
      <c r="D43" s="129">
        <v>492</v>
      </c>
      <c r="E43" s="34">
        <f>D43/D39*100</f>
        <v>4.1489646983820724E-3</v>
      </c>
      <c r="F43" s="28"/>
      <c r="G43" s="28"/>
    </row>
    <row r="44" spans="1:7" ht="15.75" customHeight="1">
      <c r="A44" s="132" t="s">
        <v>106</v>
      </c>
      <c r="B44" s="37" t="s">
        <v>32</v>
      </c>
      <c r="C44" s="51" t="s">
        <v>32</v>
      </c>
      <c r="D44" s="131" t="s">
        <v>16</v>
      </c>
      <c r="E44" s="34" t="s">
        <v>16</v>
      </c>
      <c r="F44" s="28"/>
      <c r="G44" s="28"/>
    </row>
    <row r="45" spans="1:7" ht="15.75" customHeight="1">
      <c r="A45" s="38" t="s">
        <v>105</v>
      </c>
      <c r="B45" s="51" t="s">
        <v>32</v>
      </c>
      <c r="C45" s="51" t="s">
        <v>32</v>
      </c>
      <c r="D45" s="131" t="s">
        <v>16</v>
      </c>
      <c r="E45" s="34" t="s">
        <v>16</v>
      </c>
      <c r="F45" s="28"/>
      <c r="G45" s="28"/>
    </row>
    <row r="46" spans="1:7" ht="15.75" customHeight="1">
      <c r="A46" s="83" t="s">
        <v>104</v>
      </c>
      <c r="B46" s="130">
        <v>108736</v>
      </c>
      <c r="C46" s="36">
        <v>1</v>
      </c>
      <c r="D46" s="129">
        <v>176775</v>
      </c>
      <c r="E46" s="34">
        <f>D46/D39*100</f>
        <v>1.4907179564156319</v>
      </c>
      <c r="F46" s="28"/>
      <c r="G46" s="28"/>
    </row>
    <row r="47" spans="1:7" ht="15.75" customHeight="1" thickBot="1">
      <c r="A47" s="33" t="s">
        <v>103</v>
      </c>
      <c r="B47" s="32">
        <f>B28-B39</f>
        <v>252347</v>
      </c>
      <c r="C47" s="128"/>
      <c r="D47" s="127">
        <f>D28-D39</f>
        <v>258637</v>
      </c>
      <c r="E47" s="126"/>
      <c r="F47" s="123"/>
    </row>
    <row r="48" spans="1:7" ht="15.75" customHeight="1">
      <c r="A48" s="22" t="s">
        <v>102</v>
      </c>
      <c r="D48" s="125"/>
      <c r="E48" s="124"/>
      <c r="F48" s="123"/>
    </row>
    <row r="49" spans="4:4">
      <c r="D49" s="4"/>
    </row>
  </sheetData>
  <mergeCells count="9">
    <mergeCell ref="D2:E2"/>
    <mergeCell ref="A25:A26"/>
    <mergeCell ref="F2:G2"/>
    <mergeCell ref="B25:C25"/>
    <mergeCell ref="A1:C1"/>
    <mergeCell ref="D1:E1"/>
    <mergeCell ref="A2:A3"/>
    <mergeCell ref="B2:C2"/>
    <mergeCell ref="D25:E25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22" zoomScaleNormal="100" zoomScaleSheetLayoutView="100" workbookViewId="0">
      <selection activeCell="E34" sqref="E34"/>
    </sheetView>
  </sheetViews>
  <sheetFormatPr defaultRowHeight="13.5"/>
  <cols>
    <col min="1" max="1" width="25" style="1" customWidth="1"/>
    <col min="2" max="2" width="11.875" style="1" customWidth="1"/>
    <col min="3" max="3" width="8.75" style="1" customWidth="1"/>
    <col min="4" max="4" width="11.875" style="1" customWidth="1"/>
    <col min="5" max="5" width="8.75" style="1" customWidth="1"/>
    <col min="6" max="6" width="11.875" style="1" customWidth="1"/>
    <col min="7" max="7" width="8.75" style="1" customWidth="1"/>
    <col min="8" max="8" width="14" style="1" bestFit="1" customWidth="1"/>
    <col min="9" max="9" width="9.875" style="1" customWidth="1"/>
    <col min="10" max="16384" width="9" style="1"/>
  </cols>
  <sheetData>
    <row r="1" spans="1:9" ht="29.25" customHeight="1" thickBot="1">
      <c r="A1" s="161" t="s">
        <v>132</v>
      </c>
      <c r="B1" s="161"/>
      <c r="C1" s="161"/>
      <c r="D1" s="160"/>
      <c r="E1" s="160"/>
      <c r="F1" s="286" t="s">
        <v>36</v>
      </c>
      <c r="G1" s="286"/>
      <c r="H1" s="22"/>
      <c r="I1" s="159"/>
    </row>
    <row r="2" spans="1:9" ht="17.25" customHeight="1">
      <c r="A2" s="295" t="s">
        <v>122</v>
      </c>
      <c r="B2" s="298" t="s">
        <v>56</v>
      </c>
      <c r="C2" s="281"/>
      <c r="D2" s="280" t="s">
        <v>98</v>
      </c>
      <c r="E2" s="281"/>
      <c r="F2" s="280" t="s">
        <v>97</v>
      </c>
      <c r="G2" s="281"/>
    </row>
    <row r="3" spans="1:9" ht="17.25" customHeight="1">
      <c r="A3" s="306"/>
      <c r="B3" s="74" t="s">
        <v>121</v>
      </c>
      <c r="C3" s="142" t="s">
        <v>27</v>
      </c>
      <c r="D3" s="74" t="s">
        <v>121</v>
      </c>
      <c r="E3" s="142" t="s">
        <v>27</v>
      </c>
      <c r="F3" s="74" t="s">
        <v>121</v>
      </c>
      <c r="G3" s="142" t="s">
        <v>27</v>
      </c>
    </row>
    <row r="4" spans="1:9" ht="15.75" customHeight="1">
      <c r="A4" s="136" t="s">
        <v>120</v>
      </c>
      <c r="B4" s="146"/>
      <c r="C4" s="145"/>
      <c r="D4" s="37"/>
      <c r="E4" s="51"/>
      <c r="F4" s="37"/>
      <c r="G4" s="51"/>
    </row>
    <row r="5" spans="1:9" ht="15.75" customHeight="1">
      <c r="A5" s="44" t="s">
        <v>51</v>
      </c>
      <c r="B5" s="37">
        <v>3067658</v>
      </c>
      <c r="C5" s="51">
        <v>100</v>
      </c>
      <c r="D5" s="37">
        <v>3224106</v>
      </c>
      <c r="E5" s="51">
        <v>100</v>
      </c>
      <c r="F5" s="37">
        <v>3477181</v>
      </c>
      <c r="G5" s="51">
        <v>100</v>
      </c>
    </row>
    <row r="6" spans="1:9" ht="15.75" customHeight="1">
      <c r="A6" s="44" t="s">
        <v>131</v>
      </c>
      <c r="B6" s="37">
        <v>1411256</v>
      </c>
      <c r="C6" s="51">
        <v>46</v>
      </c>
      <c r="D6" s="37">
        <v>1480676</v>
      </c>
      <c r="E6" s="51">
        <v>45.9</v>
      </c>
      <c r="F6" s="37">
        <v>1669183</v>
      </c>
      <c r="G6" s="51">
        <v>48</v>
      </c>
    </row>
    <row r="7" spans="1:9" ht="15.75" customHeight="1">
      <c r="A7" s="38" t="s">
        <v>130</v>
      </c>
      <c r="B7" s="37">
        <v>96</v>
      </c>
      <c r="C7" s="51">
        <v>0</v>
      </c>
      <c r="D7" s="37">
        <v>94</v>
      </c>
      <c r="E7" s="51">
        <v>0</v>
      </c>
      <c r="F7" s="37">
        <v>78</v>
      </c>
      <c r="G7" s="51">
        <v>0</v>
      </c>
    </row>
    <row r="8" spans="1:9" ht="15.75" customHeight="1">
      <c r="A8" s="38" t="s">
        <v>113</v>
      </c>
      <c r="B8" s="37">
        <v>1555228</v>
      </c>
      <c r="C8" s="51">
        <v>50.7</v>
      </c>
      <c r="D8" s="37">
        <v>1649869</v>
      </c>
      <c r="E8" s="51">
        <v>51.2</v>
      </c>
      <c r="F8" s="37">
        <v>1711837</v>
      </c>
      <c r="G8" s="51">
        <v>49.2</v>
      </c>
    </row>
    <row r="9" spans="1:9" ht="15.75" customHeight="1">
      <c r="A9" s="38" t="s">
        <v>129</v>
      </c>
      <c r="B9" s="37">
        <v>43011</v>
      </c>
      <c r="C9" s="51">
        <v>1.4</v>
      </c>
      <c r="D9" s="37">
        <v>40375</v>
      </c>
      <c r="E9" s="51">
        <v>1.3</v>
      </c>
      <c r="F9" s="37">
        <v>40893</v>
      </c>
      <c r="G9" s="51">
        <v>1.2</v>
      </c>
    </row>
    <row r="10" spans="1:9" ht="15.75" customHeight="1">
      <c r="A10" s="38" t="s">
        <v>111</v>
      </c>
      <c r="B10" s="37">
        <v>58067</v>
      </c>
      <c r="C10" s="51">
        <v>1.9</v>
      </c>
      <c r="D10" s="37">
        <v>53092</v>
      </c>
      <c r="E10" s="51">
        <v>1.6</v>
      </c>
      <c r="F10" s="37">
        <v>54936</v>
      </c>
      <c r="G10" s="51">
        <v>1.6</v>
      </c>
    </row>
    <row r="11" spans="1:9" ht="15.75" customHeight="1">
      <c r="A11" s="149" t="s">
        <v>117</v>
      </c>
      <c r="B11" s="148" t="s">
        <v>32</v>
      </c>
      <c r="C11" s="158" t="s">
        <v>32</v>
      </c>
      <c r="D11" s="148" t="s">
        <v>32</v>
      </c>
      <c r="E11" s="148" t="s">
        <v>32</v>
      </c>
      <c r="F11" s="148">
        <v>254</v>
      </c>
      <c r="G11" s="148">
        <v>0</v>
      </c>
    </row>
    <row r="12" spans="1:9" ht="15.75" customHeight="1">
      <c r="A12" s="136" t="s">
        <v>110</v>
      </c>
      <c r="B12" s="37"/>
      <c r="C12" s="145"/>
      <c r="D12" s="37"/>
      <c r="E12" s="51"/>
      <c r="F12" s="37"/>
      <c r="G12" s="51"/>
    </row>
    <row r="13" spans="1:9" ht="15.75" customHeight="1">
      <c r="A13" s="44" t="s">
        <v>51</v>
      </c>
      <c r="B13" s="37">
        <v>3027282</v>
      </c>
      <c r="C13" s="51">
        <v>100</v>
      </c>
      <c r="D13" s="37">
        <v>3183213</v>
      </c>
      <c r="E13" s="51">
        <v>100</v>
      </c>
      <c r="F13" s="37">
        <v>3431314</v>
      </c>
      <c r="G13" s="51">
        <v>100</v>
      </c>
    </row>
    <row r="14" spans="1:9" ht="15.75" customHeight="1">
      <c r="A14" s="38" t="s">
        <v>128</v>
      </c>
      <c r="B14" s="37">
        <v>20031</v>
      </c>
      <c r="C14" s="51">
        <v>0.7</v>
      </c>
      <c r="D14" s="37">
        <v>13619</v>
      </c>
      <c r="E14" s="51">
        <v>0.4</v>
      </c>
      <c r="F14" s="37">
        <v>16835</v>
      </c>
      <c r="G14" s="51">
        <v>0.5</v>
      </c>
    </row>
    <row r="15" spans="1:9" ht="30" customHeight="1">
      <c r="A15" s="151" t="s">
        <v>127</v>
      </c>
      <c r="B15" s="37">
        <v>2961131</v>
      </c>
      <c r="C15" s="51">
        <v>97.8</v>
      </c>
      <c r="D15" s="37">
        <v>3115966</v>
      </c>
      <c r="E15" s="51">
        <v>97.9</v>
      </c>
      <c r="F15" s="37">
        <v>3360317</v>
      </c>
      <c r="G15" s="51">
        <v>97.9</v>
      </c>
    </row>
    <row r="16" spans="1:9" ht="15.75" customHeight="1">
      <c r="A16" s="151" t="s">
        <v>126</v>
      </c>
      <c r="B16" s="37">
        <v>45602</v>
      </c>
      <c r="C16" s="51">
        <v>1.5</v>
      </c>
      <c r="D16" s="37">
        <v>52525</v>
      </c>
      <c r="E16" s="51">
        <v>1.7</v>
      </c>
      <c r="F16" s="37">
        <v>53165</v>
      </c>
      <c r="G16" s="51">
        <v>1.6</v>
      </c>
    </row>
    <row r="17" spans="1:7" ht="15.75" customHeight="1">
      <c r="A17" s="149" t="s">
        <v>125</v>
      </c>
      <c r="B17" s="148">
        <v>518</v>
      </c>
      <c r="C17" s="51">
        <v>0</v>
      </c>
      <c r="D17" s="148">
        <v>1103</v>
      </c>
      <c r="E17" s="51">
        <v>0</v>
      </c>
      <c r="F17" s="148">
        <v>997</v>
      </c>
      <c r="G17" s="51">
        <v>0</v>
      </c>
    </row>
    <row r="18" spans="1:7" ht="15.75" customHeight="1" thickBot="1">
      <c r="A18" s="33" t="s">
        <v>103</v>
      </c>
      <c r="B18" s="32">
        <v>40376</v>
      </c>
      <c r="C18" s="143"/>
      <c r="D18" s="32">
        <v>40893</v>
      </c>
      <c r="E18" s="128"/>
      <c r="F18" s="32">
        <v>45867</v>
      </c>
      <c r="G18" s="128"/>
    </row>
    <row r="19" spans="1:7" ht="15.75" customHeight="1" thickBot="1">
      <c r="A19" s="157"/>
      <c r="B19" s="156"/>
      <c r="C19" s="51"/>
      <c r="D19" s="37"/>
      <c r="E19" s="51"/>
      <c r="F19" s="146"/>
      <c r="G19" s="145"/>
    </row>
    <row r="20" spans="1:7" ht="17.25" customHeight="1">
      <c r="A20" s="295" t="s">
        <v>122</v>
      </c>
      <c r="B20" s="280" t="s">
        <v>95</v>
      </c>
      <c r="C20" s="281"/>
      <c r="D20" s="282" t="s">
        <v>94</v>
      </c>
      <c r="E20" s="283"/>
    </row>
    <row r="21" spans="1:7" ht="17.25" customHeight="1">
      <c r="A21" s="306"/>
      <c r="B21" s="74" t="s">
        <v>121</v>
      </c>
      <c r="C21" s="142" t="s">
        <v>27</v>
      </c>
      <c r="D21" s="72" t="s">
        <v>121</v>
      </c>
      <c r="E21" s="141" t="s">
        <v>27</v>
      </c>
    </row>
    <row r="22" spans="1:7" ht="15.75" customHeight="1">
      <c r="A22" s="136" t="s">
        <v>120</v>
      </c>
      <c r="B22" s="37"/>
      <c r="C22" s="51"/>
      <c r="D22" s="150"/>
      <c r="E22" s="155"/>
    </row>
    <row r="23" spans="1:7" ht="15.75" customHeight="1">
      <c r="A23" s="44" t="s">
        <v>51</v>
      </c>
      <c r="B23" s="37">
        <v>3572002</v>
      </c>
      <c r="C23" s="36">
        <v>100</v>
      </c>
      <c r="D23" s="150">
        <v>3885369</v>
      </c>
      <c r="E23" s="34">
        <f>SUM(E24:E29)</f>
        <v>100.00005147516234</v>
      </c>
      <c r="F23" s="28"/>
      <c r="G23" s="28"/>
    </row>
    <row r="24" spans="1:7" ht="15.75" customHeight="1">
      <c r="A24" s="44" t="s">
        <v>131</v>
      </c>
      <c r="B24" s="37">
        <v>1697809</v>
      </c>
      <c r="C24" s="36">
        <v>47.5</v>
      </c>
      <c r="D24" s="150">
        <v>1845079</v>
      </c>
      <c r="E24" s="34">
        <f>D24/D23*100</f>
        <v>47.487870521435674</v>
      </c>
      <c r="F24" s="28"/>
      <c r="G24" s="28"/>
    </row>
    <row r="25" spans="1:7" ht="15.75" customHeight="1">
      <c r="A25" s="38" t="s">
        <v>130</v>
      </c>
      <c r="B25" s="37">
        <v>77</v>
      </c>
      <c r="C25" s="36">
        <v>0</v>
      </c>
      <c r="D25" s="150">
        <v>85</v>
      </c>
      <c r="E25" s="34">
        <f>D25/D23*100</f>
        <v>2.1876943991677496E-3</v>
      </c>
      <c r="F25" s="28"/>
      <c r="G25" s="28"/>
    </row>
    <row r="26" spans="1:7" ht="15.75" customHeight="1">
      <c r="A26" s="38" t="s">
        <v>113</v>
      </c>
      <c r="B26" s="37">
        <v>1768905</v>
      </c>
      <c r="C26" s="36">
        <v>49.5</v>
      </c>
      <c r="D26" s="150">
        <v>1879009</v>
      </c>
      <c r="E26" s="34">
        <f>D26/D23*100</f>
        <v>48.361146650421105</v>
      </c>
      <c r="F26" s="28"/>
      <c r="G26" s="28"/>
    </row>
    <row r="27" spans="1:7" ht="15.75" customHeight="1">
      <c r="A27" s="38" t="s">
        <v>129</v>
      </c>
      <c r="B27" s="37">
        <v>45867</v>
      </c>
      <c r="C27" s="36">
        <v>1.3</v>
      </c>
      <c r="D27" s="150">
        <v>76862</v>
      </c>
      <c r="E27" s="34">
        <f>D27/D23*100</f>
        <v>1.9782419636333124</v>
      </c>
      <c r="F27" s="28"/>
      <c r="G27" s="28"/>
    </row>
    <row r="28" spans="1:7" ht="15.75" customHeight="1">
      <c r="A28" s="38" t="s">
        <v>111</v>
      </c>
      <c r="B28" s="37">
        <v>59344</v>
      </c>
      <c r="C28" s="36">
        <v>1.7</v>
      </c>
      <c r="D28" s="150">
        <v>84336</v>
      </c>
      <c r="E28" s="34">
        <f>D28/D23*100</f>
        <v>2.1706046452730745</v>
      </c>
      <c r="F28" s="28"/>
      <c r="G28" s="28"/>
    </row>
    <row r="29" spans="1:7" ht="15.75" customHeight="1">
      <c r="A29" s="149" t="s">
        <v>117</v>
      </c>
      <c r="B29" s="148" t="s">
        <v>16</v>
      </c>
      <c r="C29" s="154" t="s">
        <v>16</v>
      </c>
      <c r="D29" s="153" t="s">
        <v>16</v>
      </c>
      <c r="E29" s="152" t="s">
        <v>16</v>
      </c>
      <c r="F29" s="28"/>
      <c r="G29" s="28"/>
    </row>
    <row r="30" spans="1:7" ht="15.75" customHeight="1">
      <c r="A30" s="136" t="s">
        <v>110</v>
      </c>
      <c r="B30" s="37"/>
      <c r="C30" s="36"/>
      <c r="D30" s="150"/>
      <c r="E30" s="34"/>
      <c r="F30" s="133"/>
      <c r="G30" s="133"/>
    </row>
    <row r="31" spans="1:7" ht="15.75" customHeight="1">
      <c r="A31" s="44" t="s">
        <v>51</v>
      </c>
      <c r="B31" s="37">
        <v>3495140</v>
      </c>
      <c r="C31" s="36">
        <v>100</v>
      </c>
      <c r="D31" s="150">
        <v>3829831</v>
      </c>
      <c r="E31" s="34">
        <f>SUM(E32:E35)</f>
        <v>100</v>
      </c>
      <c r="F31" s="28"/>
      <c r="G31" s="28"/>
    </row>
    <row r="32" spans="1:7" ht="15.75" customHeight="1">
      <c r="A32" s="38" t="s">
        <v>128</v>
      </c>
      <c r="B32" s="37">
        <v>14925</v>
      </c>
      <c r="C32" s="36">
        <v>0.4</v>
      </c>
      <c r="D32" s="150">
        <v>23290</v>
      </c>
      <c r="E32" s="34">
        <f>D32/D31*100</f>
        <v>0.60812082830808989</v>
      </c>
      <c r="F32" s="28"/>
      <c r="G32" s="28"/>
    </row>
    <row r="33" spans="1:7" ht="30" customHeight="1">
      <c r="A33" s="151" t="s">
        <v>127</v>
      </c>
      <c r="B33" s="37">
        <v>3421757</v>
      </c>
      <c r="C33" s="36">
        <v>97.9</v>
      </c>
      <c r="D33" s="150">
        <v>3735492</v>
      </c>
      <c r="E33" s="34">
        <f>D33/D31*100</f>
        <v>97.536732038567763</v>
      </c>
      <c r="F33" s="28"/>
      <c r="G33" s="28"/>
    </row>
    <row r="34" spans="1:7" ht="15.75" customHeight="1">
      <c r="A34" s="151" t="s">
        <v>126</v>
      </c>
      <c r="B34" s="37">
        <v>56604</v>
      </c>
      <c r="C34" s="36">
        <v>1.6</v>
      </c>
      <c r="D34" s="150">
        <v>70304</v>
      </c>
      <c r="E34" s="34">
        <f>D34/D31*100</f>
        <v>1.8356945776458542</v>
      </c>
      <c r="F34" s="28"/>
      <c r="G34" s="28"/>
    </row>
    <row r="35" spans="1:7" ht="15.75" customHeight="1">
      <c r="A35" s="149" t="s">
        <v>125</v>
      </c>
      <c r="B35" s="148">
        <v>1854</v>
      </c>
      <c r="C35" s="36">
        <v>0.1</v>
      </c>
      <c r="D35" s="137">
        <v>745</v>
      </c>
      <c r="E35" s="34">
        <f>D35/D31*100</f>
        <v>1.9452555478296562E-2</v>
      </c>
      <c r="F35" s="28"/>
      <c r="G35" s="28"/>
    </row>
    <row r="36" spans="1:7" ht="15.75" customHeight="1" thickBot="1">
      <c r="A36" s="33" t="s">
        <v>103</v>
      </c>
      <c r="B36" s="32">
        <f>B23-B31</f>
        <v>76862</v>
      </c>
      <c r="C36" s="128"/>
      <c r="D36" s="147">
        <f>D23-D31</f>
        <v>55538</v>
      </c>
      <c r="E36" s="126"/>
    </row>
    <row r="37" spans="1:7" ht="15.75" customHeight="1">
      <c r="A37" s="22" t="s">
        <v>102</v>
      </c>
      <c r="B37" s="125"/>
      <c r="C37" s="125"/>
      <c r="D37" s="125"/>
      <c r="E37" s="124"/>
      <c r="F37" s="125"/>
      <c r="G37" s="124"/>
    </row>
    <row r="38" spans="1:7">
      <c r="B38" s="4"/>
    </row>
    <row r="39" spans="1:7">
      <c r="A39" s="1" t="s">
        <v>124</v>
      </c>
    </row>
  </sheetData>
  <mergeCells count="8">
    <mergeCell ref="A20:A21"/>
    <mergeCell ref="F2:G2"/>
    <mergeCell ref="B20:C20"/>
    <mergeCell ref="F1:G1"/>
    <mergeCell ref="A2:A3"/>
    <mergeCell ref="B2:C2"/>
    <mergeCell ref="D2:E2"/>
    <mergeCell ref="D20:E20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6" zoomScaleNormal="100" zoomScaleSheetLayoutView="100" workbookViewId="0">
      <selection activeCell="E31" sqref="E31"/>
    </sheetView>
  </sheetViews>
  <sheetFormatPr defaultRowHeight="13.5"/>
  <cols>
    <col min="1" max="1" width="16.875" style="1" bestFit="1" customWidth="1"/>
    <col min="2" max="4" width="13.875" style="1" customWidth="1"/>
    <col min="5" max="5" width="13.875" style="140" customWidth="1"/>
    <col min="6" max="6" width="13.875" style="1" customWidth="1"/>
    <col min="7" max="7" width="9.25" style="1" bestFit="1" customWidth="1"/>
    <col min="8" max="16384" width="9" style="1"/>
  </cols>
  <sheetData>
    <row r="1" spans="1:6" ht="29.25" customHeight="1" thickBot="1">
      <c r="A1" s="285" t="s">
        <v>153</v>
      </c>
      <c r="B1" s="308"/>
      <c r="C1" s="308"/>
      <c r="D1" s="162"/>
      <c r="E1" s="176"/>
      <c r="F1" s="176" t="s">
        <v>152</v>
      </c>
    </row>
    <row r="2" spans="1:6" ht="16.5" customHeight="1">
      <c r="A2" s="175" t="s">
        <v>122</v>
      </c>
      <c r="B2" s="174" t="s">
        <v>56</v>
      </c>
      <c r="C2" s="174" t="s">
        <v>151</v>
      </c>
      <c r="D2" s="173" t="s">
        <v>150</v>
      </c>
      <c r="E2" s="173" t="s">
        <v>149</v>
      </c>
      <c r="F2" s="172" t="s">
        <v>94</v>
      </c>
    </row>
    <row r="3" spans="1:6" ht="16.5" customHeight="1">
      <c r="A3" s="165" t="s">
        <v>148</v>
      </c>
      <c r="B3" s="37">
        <v>2743445</v>
      </c>
      <c r="C3" s="37">
        <v>2884022</v>
      </c>
      <c r="D3" s="37">
        <v>2908542</v>
      </c>
      <c r="E3" s="37">
        <v>2902272</v>
      </c>
      <c r="F3" s="129">
        <v>2821283</v>
      </c>
    </row>
    <row r="4" spans="1:6" ht="16.5" customHeight="1">
      <c r="A4" s="165" t="s">
        <v>147</v>
      </c>
      <c r="B4" s="37">
        <v>2394368</v>
      </c>
      <c r="C4" s="37">
        <v>2488581</v>
      </c>
      <c r="D4" s="37">
        <v>2309956</v>
      </c>
      <c r="E4" s="37">
        <v>2515048</v>
      </c>
      <c r="F4" s="129">
        <v>2452461</v>
      </c>
    </row>
    <row r="5" spans="1:6" ht="16.5" customHeight="1">
      <c r="A5" s="165" t="s">
        <v>146</v>
      </c>
      <c r="B5" s="37">
        <v>348740</v>
      </c>
      <c r="C5" s="37">
        <v>395392</v>
      </c>
      <c r="D5" s="37">
        <v>598470</v>
      </c>
      <c r="E5" s="37">
        <v>387193</v>
      </c>
      <c r="F5" s="129">
        <v>368691</v>
      </c>
    </row>
    <row r="6" spans="1:6" ht="16.5" customHeight="1">
      <c r="A6" s="165" t="s">
        <v>145</v>
      </c>
      <c r="B6" s="37">
        <v>337</v>
      </c>
      <c r="C6" s="37">
        <v>49</v>
      </c>
      <c r="D6" s="37">
        <v>116</v>
      </c>
      <c r="E6" s="37">
        <v>31</v>
      </c>
      <c r="F6" s="129">
        <v>131</v>
      </c>
    </row>
    <row r="7" spans="1:6" ht="16.5" customHeight="1">
      <c r="A7" s="165" t="s">
        <v>144</v>
      </c>
      <c r="B7" s="37">
        <v>2113134</v>
      </c>
      <c r="C7" s="37">
        <v>2365976</v>
      </c>
      <c r="D7" s="37">
        <v>2209792</v>
      </c>
      <c r="E7" s="37">
        <v>2149922</v>
      </c>
      <c r="F7" s="129">
        <v>2284683</v>
      </c>
    </row>
    <row r="8" spans="1:6" ht="16.5" customHeight="1">
      <c r="A8" s="165" t="s">
        <v>143</v>
      </c>
      <c r="B8" s="37">
        <v>1988995</v>
      </c>
      <c r="C8" s="37">
        <v>2258685</v>
      </c>
      <c r="D8" s="37">
        <v>2085915</v>
      </c>
      <c r="E8" s="37">
        <v>2027687</v>
      </c>
      <c r="F8" s="129">
        <v>2257051</v>
      </c>
    </row>
    <row r="9" spans="1:6" ht="16.5" customHeight="1">
      <c r="A9" s="165" t="s">
        <v>142</v>
      </c>
      <c r="B9" s="37">
        <v>122023</v>
      </c>
      <c r="C9" s="37">
        <v>105817</v>
      </c>
      <c r="D9" s="37">
        <v>121242</v>
      </c>
      <c r="E9" s="37">
        <v>118636</v>
      </c>
      <c r="F9" s="129">
        <v>26463</v>
      </c>
    </row>
    <row r="10" spans="1:6" ht="16.5" customHeight="1">
      <c r="A10" s="165" t="s">
        <v>141</v>
      </c>
      <c r="B10" s="37">
        <v>2116</v>
      </c>
      <c r="C10" s="37">
        <v>1474</v>
      </c>
      <c r="D10" s="37">
        <v>2635</v>
      </c>
      <c r="E10" s="37">
        <v>3599</v>
      </c>
      <c r="F10" s="129">
        <v>1169</v>
      </c>
    </row>
    <row r="11" spans="1:6" ht="16.5" customHeight="1">
      <c r="A11" s="165" t="s">
        <v>103</v>
      </c>
      <c r="B11" s="37">
        <v>630311</v>
      </c>
      <c r="C11" s="37">
        <v>518046</v>
      </c>
      <c r="D11" s="37">
        <v>698750</v>
      </c>
      <c r="E11" s="37">
        <f>E3-E7</f>
        <v>752350</v>
      </c>
      <c r="F11" s="129">
        <f>F3-F7</f>
        <v>536600</v>
      </c>
    </row>
    <row r="12" spans="1:6" ht="16.5" customHeight="1">
      <c r="A12" s="171"/>
      <c r="B12" s="170"/>
      <c r="C12" s="170"/>
      <c r="D12" s="170"/>
      <c r="E12" s="170"/>
      <c r="F12" s="169"/>
    </row>
    <row r="13" spans="1:6" ht="16.5" customHeight="1">
      <c r="A13" s="165" t="s">
        <v>140</v>
      </c>
      <c r="B13" s="37">
        <v>84893</v>
      </c>
      <c r="C13" s="37">
        <v>210605</v>
      </c>
      <c r="D13" s="37">
        <v>213659</v>
      </c>
      <c r="E13" s="37">
        <v>127650</v>
      </c>
      <c r="F13" s="129">
        <v>195749</v>
      </c>
    </row>
    <row r="14" spans="1:6" ht="16.5" customHeight="1">
      <c r="A14" s="165" t="s">
        <v>139</v>
      </c>
      <c r="B14" s="37">
        <v>84893</v>
      </c>
      <c r="C14" s="37">
        <v>210605</v>
      </c>
      <c r="D14" s="37">
        <v>213659</v>
      </c>
      <c r="E14" s="37">
        <v>127650</v>
      </c>
      <c r="F14" s="129">
        <v>195749</v>
      </c>
    </row>
    <row r="15" spans="1:6" ht="16.5" customHeight="1">
      <c r="A15" s="168" t="s">
        <v>138</v>
      </c>
      <c r="B15" s="167" t="s">
        <v>32</v>
      </c>
      <c r="C15" s="37" t="s">
        <v>32</v>
      </c>
      <c r="D15" s="37" t="s">
        <v>32</v>
      </c>
      <c r="E15" s="37" t="s">
        <v>16</v>
      </c>
      <c r="F15" s="166" t="s">
        <v>16</v>
      </c>
    </row>
    <row r="16" spans="1:6" ht="16.5" customHeight="1">
      <c r="A16" s="165" t="s">
        <v>137</v>
      </c>
      <c r="B16" s="37">
        <v>1306161</v>
      </c>
      <c r="C16" s="37">
        <v>1394122</v>
      </c>
      <c r="D16" s="37">
        <v>1427564</v>
      </c>
      <c r="E16" s="37">
        <v>1303507</v>
      </c>
      <c r="F16" s="129">
        <v>1924594</v>
      </c>
    </row>
    <row r="17" spans="1:6" ht="16.5" customHeight="1">
      <c r="A17" s="165" t="s">
        <v>136</v>
      </c>
      <c r="B17" s="37">
        <v>987819</v>
      </c>
      <c r="C17" s="37">
        <v>1082987</v>
      </c>
      <c r="D17" s="37">
        <v>1118736</v>
      </c>
      <c r="E17" s="37">
        <v>1002742</v>
      </c>
      <c r="F17" s="129">
        <v>1664275</v>
      </c>
    </row>
    <row r="18" spans="1:6" ht="16.5" customHeight="1">
      <c r="A18" s="165" t="s">
        <v>135</v>
      </c>
      <c r="B18" s="37">
        <v>318342</v>
      </c>
      <c r="C18" s="37">
        <v>311135</v>
      </c>
      <c r="D18" s="37">
        <v>308828</v>
      </c>
      <c r="E18" s="37">
        <v>300765</v>
      </c>
      <c r="F18" s="129">
        <v>260319</v>
      </c>
    </row>
    <row r="19" spans="1:6" ht="16.5" customHeight="1" thickBot="1">
      <c r="A19" s="164" t="s">
        <v>103</v>
      </c>
      <c r="B19" s="32">
        <v>-1221268</v>
      </c>
      <c r="C19" s="32" t="s">
        <v>134</v>
      </c>
      <c r="D19" s="32">
        <v>-1213905</v>
      </c>
      <c r="E19" s="32">
        <f>E13-E16</f>
        <v>-1175857</v>
      </c>
      <c r="F19" s="163">
        <f>F13-F16</f>
        <v>-1728845</v>
      </c>
    </row>
    <row r="20" spans="1:6" ht="16.5" customHeight="1">
      <c r="A20" s="22" t="s">
        <v>133</v>
      </c>
      <c r="B20" s="22"/>
      <c r="C20" s="162"/>
      <c r="D20" s="162"/>
      <c r="E20" s="162"/>
      <c r="F20" s="162"/>
    </row>
  </sheetData>
  <mergeCells count="1">
    <mergeCell ref="A1:C1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topLeftCell="A28" zoomScaleNormal="100" zoomScaleSheetLayoutView="100" workbookViewId="0">
      <selection activeCell="F40" sqref="F40:G40"/>
    </sheetView>
  </sheetViews>
  <sheetFormatPr defaultRowHeight="13.5"/>
  <cols>
    <col min="1" max="1" width="24.625" style="1" customWidth="1"/>
    <col min="2" max="2" width="14.375" style="1" customWidth="1"/>
    <col min="3" max="3" width="10" style="1" customWidth="1"/>
    <col min="4" max="4" width="14.375" style="1" customWidth="1"/>
    <col min="5" max="5" width="10" style="1" customWidth="1"/>
    <col min="6" max="6" width="14.375" style="1" customWidth="1"/>
    <col min="7" max="7" width="10" style="1" customWidth="1"/>
    <col min="8" max="8" width="8.625" style="2" customWidth="1"/>
    <col min="9" max="9" width="8.75" style="2" customWidth="1"/>
    <col min="10" max="11" width="10.375" style="1" customWidth="1"/>
    <col min="12" max="16384" width="9" style="1"/>
  </cols>
  <sheetData>
    <row r="1" spans="1:11" ht="29.25" customHeight="1" thickBot="1">
      <c r="A1" s="307" t="s">
        <v>171</v>
      </c>
      <c r="B1" s="307"/>
      <c r="C1" s="307"/>
      <c r="D1" s="286"/>
      <c r="E1" s="286"/>
      <c r="F1" s="216"/>
      <c r="G1" s="215" t="s">
        <v>36</v>
      </c>
      <c r="H1" s="22"/>
      <c r="J1" s="22"/>
      <c r="K1" s="159"/>
    </row>
    <row r="2" spans="1:11" ht="14.25">
      <c r="A2" s="295" t="s">
        <v>122</v>
      </c>
      <c r="B2" s="298" t="s">
        <v>56</v>
      </c>
      <c r="C2" s="281"/>
      <c r="D2" s="280" t="s">
        <v>98</v>
      </c>
      <c r="E2" s="281"/>
      <c r="F2" s="313"/>
      <c r="G2" s="313"/>
      <c r="H2" s="1"/>
      <c r="I2" s="1"/>
    </row>
    <row r="3" spans="1:11" ht="14.25">
      <c r="A3" s="268"/>
      <c r="B3" s="86" t="s">
        <v>121</v>
      </c>
      <c r="C3" s="214" t="s">
        <v>27</v>
      </c>
      <c r="D3" s="74" t="s">
        <v>121</v>
      </c>
      <c r="E3" s="214" t="s">
        <v>27</v>
      </c>
      <c r="F3" s="213"/>
      <c r="G3" s="212"/>
      <c r="H3" s="1"/>
      <c r="I3" s="1"/>
    </row>
    <row r="4" spans="1:11" ht="14.25">
      <c r="A4" s="211" t="s">
        <v>170</v>
      </c>
      <c r="B4" s="210"/>
      <c r="C4" s="210"/>
      <c r="D4" s="209"/>
      <c r="E4" s="208"/>
      <c r="F4" s="207"/>
      <c r="G4" s="206"/>
      <c r="H4" s="1"/>
      <c r="I4" s="1"/>
    </row>
    <row r="5" spans="1:11" ht="14.25">
      <c r="A5" s="44" t="s">
        <v>51</v>
      </c>
      <c r="B5" s="205">
        <v>3801942</v>
      </c>
      <c r="C5" s="199">
        <v>100</v>
      </c>
      <c r="D5" s="205">
        <v>4190596</v>
      </c>
      <c r="E5" s="198">
        <v>100</v>
      </c>
      <c r="F5" s="205"/>
      <c r="G5" s="198"/>
      <c r="H5" s="1"/>
      <c r="I5" s="1"/>
    </row>
    <row r="6" spans="1:11" ht="14.25">
      <c r="A6" s="38" t="s">
        <v>10</v>
      </c>
      <c r="B6" s="192">
        <v>122209</v>
      </c>
      <c r="C6" s="199">
        <v>3.2</v>
      </c>
      <c r="D6" s="192">
        <v>143974</v>
      </c>
      <c r="E6" s="198">
        <v>3.4</v>
      </c>
      <c r="F6" s="192"/>
      <c r="G6" s="198"/>
      <c r="H6" s="1"/>
      <c r="I6" s="1"/>
    </row>
    <row r="7" spans="1:11" ht="14.25">
      <c r="A7" s="38" t="s">
        <v>9</v>
      </c>
      <c r="B7" s="192">
        <v>1224221</v>
      </c>
      <c r="C7" s="199">
        <v>32.200000000000003</v>
      </c>
      <c r="D7" s="192">
        <v>1168205</v>
      </c>
      <c r="E7" s="198">
        <v>27.9</v>
      </c>
      <c r="F7" s="192"/>
      <c r="G7" s="198"/>
      <c r="H7" s="1"/>
      <c r="I7" s="1"/>
    </row>
    <row r="8" spans="1:11" ht="14.25">
      <c r="A8" s="38" t="s">
        <v>8</v>
      </c>
      <c r="B8" s="192">
        <v>505270</v>
      </c>
      <c r="C8" s="199">
        <v>13.3</v>
      </c>
      <c r="D8" s="192">
        <v>695876</v>
      </c>
      <c r="E8" s="198">
        <v>16.600000000000001</v>
      </c>
      <c r="F8" s="192"/>
      <c r="G8" s="198"/>
      <c r="H8" s="1"/>
      <c r="I8" s="1"/>
    </row>
    <row r="9" spans="1:11" ht="14.25">
      <c r="A9" s="38" t="s">
        <v>7</v>
      </c>
      <c r="B9" s="192" t="s">
        <v>32</v>
      </c>
      <c r="C9" s="192" t="s">
        <v>32</v>
      </c>
      <c r="D9" s="192" t="s">
        <v>32</v>
      </c>
      <c r="E9" s="192" t="s">
        <v>32</v>
      </c>
      <c r="F9" s="192"/>
      <c r="G9" s="192"/>
      <c r="H9" s="1"/>
      <c r="I9" s="1"/>
    </row>
    <row r="10" spans="1:11" ht="14.25">
      <c r="A10" s="38" t="s">
        <v>4</v>
      </c>
      <c r="B10" s="192">
        <v>1042970</v>
      </c>
      <c r="C10" s="199">
        <v>27.4</v>
      </c>
      <c r="D10" s="192">
        <v>796456</v>
      </c>
      <c r="E10" s="198">
        <v>19</v>
      </c>
      <c r="F10" s="192"/>
      <c r="G10" s="198"/>
      <c r="H10" s="1"/>
      <c r="I10" s="1"/>
    </row>
    <row r="11" spans="1:11" ht="14.25">
      <c r="A11" s="38" t="s">
        <v>3</v>
      </c>
      <c r="B11" s="192">
        <v>35424</v>
      </c>
      <c r="C11" s="199">
        <v>0.9</v>
      </c>
      <c r="D11" s="192">
        <v>69401</v>
      </c>
      <c r="E11" s="198">
        <v>1.7</v>
      </c>
      <c r="F11" s="192"/>
      <c r="G11" s="198"/>
      <c r="H11" s="1"/>
      <c r="I11" s="1"/>
    </row>
    <row r="12" spans="1:11" ht="14.25">
      <c r="A12" s="38" t="s">
        <v>2</v>
      </c>
      <c r="B12" s="192">
        <v>3648</v>
      </c>
      <c r="C12" s="199">
        <v>0.1</v>
      </c>
      <c r="D12" s="192">
        <v>35584</v>
      </c>
      <c r="E12" s="198">
        <v>0.8</v>
      </c>
      <c r="F12" s="192"/>
      <c r="G12" s="198"/>
      <c r="H12" s="1"/>
      <c r="I12" s="1"/>
    </row>
    <row r="13" spans="1:11" ht="14.25">
      <c r="A13" s="38" t="s">
        <v>1</v>
      </c>
      <c r="B13" s="192">
        <v>868200</v>
      </c>
      <c r="C13" s="199">
        <v>22.900000000000002</v>
      </c>
      <c r="D13" s="192">
        <v>1281100</v>
      </c>
      <c r="E13" s="198">
        <v>30.6</v>
      </c>
      <c r="F13" s="192"/>
      <c r="G13" s="198"/>
      <c r="H13" s="1"/>
      <c r="I13" s="1"/>
    </row>
    <row r="14" spans="1:11" ht="14.25">
      <c r="A14" s="204" t="s">
        <v>169</v>
      </c>
      <c r="B14" s="202"/>
      <c r="C14" s="203"/>
      <c r="D14" s="202"/>
      <c r="E14" s="201"/>
      <c r="F14" s="191"/>
      <c r="G14" s="200"/>
      <c r="H14" s="1"/>
      <c r="I14" s="1"/>
    </row>
    <row r="15" spans="1:11" ht="14.25">
      <c r="A15" s="44" t="s">
        <v>51</v>
      </c>
      <c r="B15" s="192">
        <v>3732541</v>
      </c>
      <c r="C15" s="199">
        <v>100</v>
      </c>
      <c r="D15" s="192">
        <v>3612621</v>
      </c>
      <c r="E15" s="198">
        <v>100</v>
      </c>
      <c r="F15" s="192"/>
      <c r="G15" s="198"/>
      <c r="H15" s="1"/>
      <c r="I15" s="1"/>
    </row>
    <row r="16" spans="1:11" ht="14.25">
      <c r="A16" s="38" t="s">
        <v>168</v>
      </c>
      <c r="B16" s="192">
        <v>2490356</v>
      </c>
      <c r="C16" s="199">
        <v>66.7</v>
      </c>
      <c r="D16" s="192">
        <v>2393186</v>
      </c>
      <c r="E16" s="198">
        <v>66.2</v>
      </c>
      <c r="F16" s="192"/>
      <c r="G16" s="198"/>
      <c r="H16" s="1"/>
      <c r="I16" s="1"/>
    </row>
    <row r="17" spans="1:11" ht="14.25">
      <c r="A17" s="38" t="s">
        <v>39</v>
      </c>
      <c r="B17" s="192">
        <v>1242185</v>
      </c>
      <c r="C17" s="199">
        <v>33.299999999999997</v>
      </c>
      <c r="D17" s="192">
        <v>1219435</v>
      </c>
      <c r="E17" s="198">
        <v>33.799999999999997</v>
      </c>
      <c r="F17" s="192"/>
      <c r="G17" s="198"/>
      <c r="H17" s="1"/>
      <c r="I17" s="1"/>
    </row>
    <row r="18" spans="1:11" ht="15" thickBot="1">
      <c r="A18" s="197" t="s">
        <v>167</v>
      </c>
      <c r="B18" s="195">
        <v>69401</v>
      </c>
      <c r="C18" s="196"/>
      <c r="D18" s="195">
        <v>577975</v>
      </c>
      <c r="E18" s="194"/>
      <c r="F18" s="192"/>
      <c r="G18" s="191"/>
      <c r="H18" s="1"/>
      <c r="I18" s="1"/>
    </row>
    <row r="19" spans="1:11" ht="14.25">
      <c r="A19" s="314" t="s">
        <v>166</v>
      </c>
      <c r="B19" s="314"/>
      <c r="C19" s="314"/>
      <c r="D19" s="314"/>
      <c r="E19" s="182"/>
      <c r="F19" s="192"/>
      <c r="G19" s="191"/>
      <c r="H19" s="192"/>
      <c r="I19" s="191"/>
    </row>
    <row r="20" spans="1:11" ht="14.25">
      <c r="A20" s="193"/>
      <c r="B20" s="193"/>
      <c r="C20" s="193"/>
      <c r="D20" s="193"/>
      <c r="E20" s="182"/>
      <c r="F20" s="192"/>
      <c r="G20" s="191"/>
      <c r="H20" s="192"/>
      <c r="I20" s="191"/>
    </row>
    <row r="21" spans="1:11" ht="15" thickBot="1">
      <c r="A21" s="81"/>
      <c r="B21" s="190"/>
      <c r="C21" s="189"/>
      <c r="D21" s="188"/>
      <c r="E21" s="187"/>
      <c r="F21" s="186"/>
      <c r="G21" s="186"/>
      <c r="H21" s="185"/>
      <c r="I21" s="184"/>
      <c r="J21" s="183"/>
      <c r="K21" s="182"/>
    </row>
    <row r="22" spans="1:11" ht="14.25">
      <c r="A22" s="175" t="s">
        <v>122</v>
      </c>
      <c r="B22" s="315" t="s">
        <v>165</v>
      </c>
      <c r="C22" s="316"/>
      <c r="D22" s="316" t="s">
        <v>164</v>
      </c>
      <c r="E22" s="316"/>
      <c r="F22" s="317" t="s">
        <v>163</v>
      </c>
      <c r="G22" s="317"/>
      <c r="H22" s="312"/>
      <c r="I22" s="312"/>
    </row>
    <row r="23" spans="1:11" ht="14.25">
      <c r="A23" s="165" t="s">
        <v>162</v>
      </c>
      <c r="B23" s="309">
        <v>2878412</v>
      </c>
      <c r="C23" s="310"/>
      <c r="D23" s="310">
        <v>2802998</v>
      </c>
      <c r="E23" s="310"/>
      <c r="F23" s="311">
        <v>2849552</v>
      </c>
      <c r="G23" s="311"/>
      <c r="H23" s="312"/>
      <c r="I23" s="312"/>
    </row>
    <row r="24" spans="1:11" ht="14.25">
      <c r="A24" s="165" t="s">
        <v>161</v>
      </c>
      <c r="B24" s="318">
        <v>1576697</v>
      </c>
      <c r="C24" s="319"/>
      <c r="D24" s="319">
        <v>1592836</v>
      </c>
      <c r="E24" s="319"/>
      <c r="F24" s="311">
        <v>1769068</v>
      </c>
      <c r="G24" s="311"/>
      <c r="H24" s="320"/>
      <c r="I24" s="320"/>
    </row>
    <row r="25" spans="1:11" ht="14.25">
      <c r="A25" s="165" t="s">
        <v>146</v>
      </c>
      <c r="B25" s="318">
        <v>1240874</v>
      </c>
      <c r="C25" s="319"/>
      <c r="D25" s="319">
        <v>1209394</v>
      </c>
      <c r="E25" s="319"/>
      <c r="F25" s="311">
        <v>1076604</v>
      </c>
      <c r="G25" s="311"/>
      <c r="H25" s="320"/>
      <c r="I25" s="320"/>
    </row>
    <row r="26" spans="1:11" ht="14.25">
      <c r="A26" s="165" t="s">
        <v>145</v>
      </c>
      <c r="B26" s="318">
        <v>60841</v>
      </c>
      <c r="C26" s="319"/>
      <c r="D26" s="319">
        <v>768</v>
      </c>
      <c r="E26" s="319"/>
      <c r="F26" s="311">
        <v>3850</v>
      </c>
      <c r="G26" s="311"/>
      <c r="H26" s="320"/>
      <c r="I26" s="320"/>
    </row>
    <row r="27" spans="1:11" ht="14.25">
      <c r="A27" s="165" t="s">
        <v>160</v>
      </c>
      <c r="B27" s="318">
        <v>2770477</v>
      </c>
      <c r="C27" s="319"/>
      <c r="D27" s="319">
        <v>2717828</v>
      </c>
      <c r="E27" s="319"/>
      <c r="F27" s="311">
        <v>2786187</v>
      </c>
      <c r="G27" s="311"/>
      <c r="H27" s="320"/>
      <c r="I27" s="320"/>
    </row>
    <row r="28" spans="1:11" ht="14.25">
      <c r="A28" s="165" t="s">
        <v>143</v>
      </c>
      <c r="B28" s="318">
        <v>2475228</v>
      </c>
      <c r="C28" s="319"/>
      <c r="D28" s="319">
        <v>2450573</v>
      </c>
      <c r="E28" s="319"/>
      <c r="F28" s="311">
        <v>2529114</v>
      </c>
      <c r="G28" s="311"/>
      <c r="H28" s="320"/>
      <c r="I28" s="320"/>
    </row>
    <row r="29" spans="1:11" ht="14.25">
      <c r="A29" s="165" t="s">
        <v>142</v>
      </c>
      <c r="B29" s="318">
        <v>279482</v>
      </c>
      <c r="C29" s="319"/>
      <c r="D29" s="319">
        <v>265228</v>
      </c>
      <c r="E29" s="319"/>
      <c r="F29" s="311">
        <v>256021</v>
      </c>
      <c r="G29" s="311"/>
      <c r="H29" s="320"/>
      <c r="I29" s="320"/>
    </row>
    <row r="30" spans="1:11" ht="14.25">
      <c r="A30" s="165" t="s">
        <v>141</v>
      </c>
      <c r="B30" s="318">
        <v>15767</v>
      </c>
      <c r="C30" s="319"/>
      <c r="D30" s="319">
        <v>2027</v>
      </c>
      <c r="E30" s="319"/>
      <c r="F30" s="311">
        <v>1052</v>
      </c>
      <c r="G30" s="311"/>
      <c r="H30" s="320"/>
      <c r="I30" s="320"/>
    </row>
    <row r="31" spans="1:11" ht="14.25">
      <c r="A31" s="181" t="s">
        <v>103</v>
      </c>
      <c r="B31" s="321">
        <f>B23-B27</f>
        <v>107935</v>
      </c>
      <c r="C31" s="322"/>
      <c r="D31" s="322">
        <f>D23-D27</f>
        <v>85170</v>
      </c>
      <c r="E31" s="322"/>
      <c r="F31" s="311">
        <f>F23-F27</f>
        <v>63365</v>
      </c>
      <c r="G31" s="311"/>
      <c r="H31" s="320"/>
      <c r="I31" s="320"/>
    </row>
    <row r="32" spans="1:11" ht="14.25">
      <c r="A32" s="180"/>
      <c r="B32" s="322"/>
      <c r="C32" s="322"/>
      <c r="D32" s="322"/>
      <c r="E32" s="322"/>
      <c r="F32" s="323"/>
      <c r="G32" s="323"/>
      <c r="H32" s="312"/>
      <c r="I32" s="312"/>
    </row>
    <row r="33" spans="1:11" ht="14.25">
      <c r="A33" s="179" t="s">
        <v>140</v>
      </c>
      <c r="B33" s="324">
        <v>2578070</v>
      </c>
      <c r="C33" s="325"/>
      <c r="D33" s="325">
        <v>2193180</v>
      </c>
      <c r="E33" s="325"/>
      <c r="F33" s="311">
        <v>1753265</v>
      </c>
      <c r="G33" s="311"/>
      <c r="H33" s="320"/>
      <c r="I33" s="320"/>
    </row>
    <row r="34" spans="1:11" ht="14.25">
      <c r="A34" s="165" t="s">
        <v>139</v>
      </c>
      <c r="B34" s="318">
        <v>213400</v>
      </c>
      <c r="C34" s="319"/>
      <c r="D34" s="319">
        <v>220152</v>
      </c>
      <c r="E34" s="319"/>
      <c r="F34" s="311">
        <v>201886</v>
      </c>
      <c r="G34" s="311"/>
      <c r="H34" s="320"/>
      <c r="I34" s="320"/>
    </row>
    <row r="35" spans="1:11" ht="14.25">
      <c r="A35" s="165" t="s">
        <v>159</v>
      </c>
      <c r="B35" s="318">
        <v>1582700</v>
      </c>
      <c r="C35" s="319"/>
      <c r="D35" s="319">
        <v>1288900</v>
      </c>
      <c r="E35" s="319"/>
      <c r="F35" s="311">
        <v>1048800</v>
      </c>
      <c r="G35" s="311"/>
      <c r="H35" s="320"/>
      <c r="I35" s="320"/>
    </row>
    <row r="36" spans="1:11" ht="14.25">
      <c r="A36" s="165" t="s">
        <v>158</v>
      </c>
      <c r="B36" s="318">
        <v>36119</v>
      </c>
      <c r="C36" s="319"/>
      <c r="D36" s="319">
        <v>81058</v>
      </c>
      <c r="E36" s="319"/>
      <c r="F36" s="311">
        <v>119830</v>
      </c>
      <c r="G36" s="311"/>
      <c r="H36" s="320"/>
      <c r="I36" s="320"/>
    </row>
    <row r="37" spans="1:11" ht="14.25">
      <c r="A37" s="165" t="s">
        <v>157</v>
      </c>
      <c r="B37" s="318">
        <v>745851</v>
      </c>
      <c r="C37" s="319"/>
      <c r="D37" s="319">
        <v>603070</v>
      </c>
      <c r="E37" s="319"/>
      <c r="F37" s="311">
        <v>382749</v>
      </c>
      <c r="G37" s="311"/>
      <c r="H37" s="326"/>
      <c r="I37" s="326"/>
    </row>
    <row r="38" spans="1:11" ht="14.25">
      <c r="A38" s="165" t="s">
        <v>137</v>
      </c>
      <c r="B38" s="318">
        <v>3267015</v>
      </c>
      <c r="C38" s="319"/>
      <c r="D38" s="319">
        <v>2946641</v>
      </c>
      <c r="E38" s="319"/>
      <c r="F38" s="311">
        <v>2553861</v>
      </c>
      <c r="G38" s="311"/>
      <c r="H38" s="320"/>
      <c r="I38" s="320"/>
      <c r="J38" s="178"/>
      <c r="K38" s="178"/>
    </row>
    <row r="39" spans="1:11" ht="14.25">
      <c r="A39" s="165" t="s">
        <v>136</v>
      </c>
      <c r="B39" s="318">
        <v>2271649</v>
      </c>
      <c r="C39" s="319"/>
      <c r="D39" s="319">
        <v>1872865</v>
      </c>
      <c r="E39" s="319"/>
      <c r="F39" s="311">
        <v>1424282</v>
      </c>
      <c r="G39" s="311"/>
      <c r="H39" s="320"/>
      <c r="I39" s="320"/>
    </row>
    <row r="40" spans="1:11" ht="14.25">
      <c r="A40" s="165" t="s">
        <v>135</v>
      </c>
      <c r="B40" s="318">
        <v>995366</v>
      </c>
      <c r="C40" s="319"/>
      <c r="D40" s="319">
        <v>1073756</v>
      </c>
      <c r="E40" s="319"/>
      <c r="F40" s="311">
        <v>1129579</v>
      </c>
      <c r="G40" s="311"/>
      <c r="H40" s="320"/>
      <c r="I40" s="320"/>
    </row>
    <row r="41" spans="1:11" ht="14.25">
      <c r="A41" s="165" t="s">
        <v>156</v>
      </c>
      <c r="B41" s="318" t="s">
        <v>16</v>
      </c>
      <c r="C41" s="319"/>
      <c r="D41" s="319">
        <v>20</v>
      </c>
      <c r="E41" s="319"/>
      <c r="F41" s="146"/>
      <c r="G41" s="146"/>
      <c r="H41" s="177"/>
      <c r="I41" s="177"/>
    </row>
    <row r="42" spans="1:11" ht="15" thickBot="1">
      <c r="A42" s="164" t="s">
        <v>103</v>
      </c>
      <c r="B42" s="327">
        <f>B33-B38</f>
        <v>-688945</v>
      </c>
      <c r="C42" s="328"/>
      <c r="D42" s="328">
        <f>D33-D38</f>
        <v>-753461</v>
      </c>
      <c r="E42" s="328"/>
      <c r="F42" s="329">
        <f>F33-F38</f>
        <v>-800596</v>
      </c>
      <c r="G42" s="329"/>
      <c r="H42" s="320"/>
      <c r="I42" s="320"/>
    </row>
    <row r="43" spans="1:11" ht="14.25">
      <c r="A43" s="165" t="s">
        <v>155</v>
      </c>
    </row>
    <row r="44" spans="1:11" ht="14.25">
      <c r="A44" s="87" t="s">
        <v>154</v>
      </c>
    </row>
  </sheetData>
  <mergeCells count="89">
    <mergeCell ref="B38:C38"/>
    <mergeCell ref="D38:E38"/>
    <mergeCell ref="F38:G38"/>
    <mergeCell ref="H38:I38"/>
    <mergeCell ref="B42:C42"/>
    <mergeCell ref="D42:E42"/>
    <mergeCell ref="F42:G42"/>
    <mergeCell ref="H42:I42"/>
    <mergeCell ref="B39:C39"/>
    <mergeCell ref="D39:E39"/>
    <mergeCell ref="B41:C41"/>
    <mergeCell ref="D41:E41"/>
    <mergeCell ref="F39:G39"/>
    <mergeCell ref="H39:I39"/>
    <mergeCell ref="B40:C40"/>
    <mergeCell ref="D40:E40"/>
    <mergeCell ref="F40:G40"/>
    <mergeCell ref="H40:I40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3:C23"/>
    <mergeCell ref="D23:E23"/>
    <mergeCell ref="F23:G23"/>
    <mergeCell ref="H23:I23"/>
    <mergeCell ref="A1:C1"/>
    <mergeCell ref="D1:E1"/>
    <mergeCell ref="A2:A3"/>
    <mergeCell ref="B2:C2"/>
    <mergeCell ref="F2:G2"/>
    <mergeCell ref="D2:E2"/>
    <mergeCell ref="A19:D19"/>
    <mergeCell ref="B22:C22"/>
    <mergeCell ref="D22:E22"/>
    <mergeCell ref="F22:G22"/>
    <mergeCell ref="H22:I22"/>
  </mergeCells>
  <phoneticPr fontId="2"/>
  <pageMargins left="0.75" right="0.75" top="1" bottom="1" header="0.51200000000000001" footer="0.51200000000000001"/>
  <pageSetup paperSize="9" scale="7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3" zoomScaleNormal="100" zoomScaleSheetLayoutView="100" workbookViewId="0">
      <selection activeCell="D26" sqref="D26"/>
    </sheetView>
  </sheetViews>
  <sheetFormatPr defaultRowHeight="13.5"/>
  <cols>
    <col min="1" max="1" width="23.875" style="1" customWidth="1"/>
    <col min="2" max="2" width="12.5" style="1" bestFit="1" customWidth="1"/>
    <col min="3" max="3" width="8.75" style="1" bestFit="1" customWidth="1"/>
    <col min="4" max="4" width="12.5" style="1" customWidth="1"/>
    <col min="5" max="5" width="8.75" style="1" customWidth="1"/>
    <col min="6" max="6" width="12.5" style="2" customWidth="1"/>
    <col min="7" max="7" width="8.75" style="2" customWidth="1"/>
    <col min="8" max="9" width="10.875" style="1" customWidth="1"/>
    <col min="10" max="16384" width="9" style="1"/>
  </cols>
  <sheetData>
    <row r="1" spans="1:9" ht="29.25" customHeight="1" thickBot="1">
      <c r="A1" s="285" t="s">
        <v>184</v>
      </c>
      <c r="B1" s="285"/>
      <c r="C1" s="22"/>
      <c r="D1" s="286"/>
      <c r="E1" s="286"/>
      <c r="F1" s="216"/>
      <c r="G1" s="215" t="s">
        <v>36</v>
      </c>
      <c r="H1" s="22"/>
      <c r="I1" s="159"/>
    </row>
    <row r="2" spans="1:9" ht="15.75" customHeight="1">
      <c r="A2" s="295" t="s">
        <v>122</v>
      </c>
      <c r="B2" s="298" t="s">
        <v>56</v>
      </c>
      <c r="C2" s="281"/>
      <c r="D2" s="280" t="s">
        <v>98</v>
      </c>
      <c r="E2" s="281"/>
      <c r="F2" s="280" t="s">
        <v>97</v>
      </c>
      <c r="G2" s="281"/>
    </row>
    <row r="3" spans="1:9" ht="15.75" customHeight="1">
      <c r="A3" s="268"/>
      <c r="B3" s="86" t="s">
        <v>181</v>
      </c>
      <c r="C3" s="214" t="s">
        <v>27</v>
      </c>
      <c r="D3" s="74" t="s">
        <v>181</v>
      </c>
      <c r="E3" s="214" t="s">
        <v>27</v>
      </c>
      <c r="F3" s="74" t="s">
        <v>181</v>
      </c>
      <c r="G3" s="214" t="s">
        <v>27</v>
      </c>
    </row>
    <row r="4" spans="1:9" ht="15.75" customHeight="1">
      <c r="A4" s="44" t="s">
        <v>51</v>
      </c>
      <c r="B4" s="80">
        <v>22187787</v>
      </c>
      <c r="C4" s="79">
        <v>100</v>
      </c>
      <c r="D4" s="80">
        <v>22538643</v>
      </c>
      <c r="E4" s="79">
        <v>100</v>
      </c>
      <c r="F4" s="80">
        <v>22645056</v>
      </c>
      <c r="G4" s="79">
        <v>100</v>
      </c>
    </row>
    <row r="5" spans="1:9" ht="15.75" customHeight="1">
      <c r="A5" s="38" t="s">
        <v>180</v>
      </c>
      <c r="B5" s="80">
        <v>9905188</v>
      </c>
      <c r="C5" s="79">
        <v>44.7</v>
      </c>
      <c r="D5" s="80">
        <v>10031796</v>
      </c>
      <c r="E5" s="79">
        <v>44.5</v>
      </c>
      <c r="F5" s="80">
        <v>9843310</v>
      </c>
      <c r="G5" s="79">
        <v>43.5</v>
      </c>
    </row>
    <row r="6" spans="1:9" ht="15.75" customHeight="1">
      <c r="A6" s="38" t="s">
        <v>179</v>
      </c>
      <c r="B6" s="80">
        <v>9635663</v>
      </c>
      <c r="C6" s="79">
        <v>43.4</v>
      </c>
      <c r="D6" s="80">
        <v>9791095</v>
      </c>
      <c r="E6" s="79">
        <v>43.4</v>
      </c>
      <c r="F6" s="80">
        <v>10064143</v>
      </c>
      <c r="G6" s="79">
        <v>44.4</v>
      </c>
    </row>
    <row r="7" spans="1:9" ht="15.75" customHeight="1">
      <c r="A7" s="38" t="s">
        <v>178</v>
      </c>
      <c r="B7" s="80">
        <v>332913</v>
      </c>
      <c r="C7" s="79">
        <v>1.5</v>
      </c>
      <c r="D7" s="80">
        <v>350097</v>
      </c>
      <c r="E7" s="79">
        <v>1.6</v>
      </c>
      <c r="F7" s="80">
        <v>373328</v>
      </c>
      <c r="G7" s="79">
        <v>1.7</v>
      </c>
    </row>
    <row r="8" spans="1:9" ht="15.75" customHeight="1">
      <c r="A8" s="38" t="s">
        <v>177</v>
      </c>
      <c r="B8" s="80">
        <v>751970</v>
      </c>
      <c r="C8" s="79">
        <v>3.4</v>
      </c>
      <c r="D8" s="80">
        <v>763484</v>
      </c>
      <c r="E8" s="79">
        <v>3.4</v>
      </c>
      <c r="F8" s="80">
        <v>747314</v>
      </c>
      <c r="G8" s="79">
        <v>3.3</v>
      </c>
    </row>
    <row r="9" spans="1:9" ht="15.75" customHeight="1">
      <c r="A9" s="38" t="s">
        <v>176</v>
      </c>
      <c r="B9" s="192" t="s">
        <v>32</v>
      </c>
      <c r="C9" s="223" t="s">
        <v>32</v>
      </c>
      <c r="D9" s="192" t="s">
        <v>32</v>
      </c>
      <c r="E9" s="192" t="s">
        <v>32</v>
      </c>
      <c r="F9" s="192" t="s">
        <v>32</v>
      </c>
      <c r="G9" s="192" t="s">
        <v>32</v>
      </c>
    </row>
    <row r="10" spans="1:9" ht="15.75" customHeight="1">
      <c r="A10" s="38" t="s">
        <v>175</v>
      </c>
      <c r="B10" s="80">
        <v>1560132</v>
      </c>
      <c r="C10" s="79">
        <v>7</v>
      </c>
      <c r="D10" s="80">
        <v>1600456</v>
      </c>
      <c r="E10" s="79">
        <v>7.1</v>
      </c>
      <c r="F10" s="80">
        <v>1615789</v>
      </c>
      <c r="G10" s="79">
        <v>7.1</v>
      </c>
    </row>
    <row r="11" spans="1:9" ht="15.75" customHeight="1">
      <c r="A11" s="38" t="s">
        <v>174</v>
      </c>
      <c r="B11" s="80">
        <v>1921</v>
      </c>
      <c r="C11" s="79">
        <v>0</v>
      </c>
      <c r="D11" s="80">
        <v>1715</v>
      </c>
      <c r="E11" s="79">
        <v>0</v>
      </c>
      <c r="F11" s="80">
        <v>1172</v>
      </c>
      <c r="G11" s="79">
        <v>0</v>
      </c>
    </row>
    <row r="12" spans="1:9" ht="15.75" customHeight="1" thickBot="1">
      <c r="A12" s="221" t="s">
        <v>173</v>
      </c>
      <c r="B12" s="220">
        <v>150027</v>
      </c>
      <c r="C12" s="219" t="s">
        <v>172</v>
      </c>
      <c r="D12" s="220">
        <v>152895</v>
      </c>
      <c r="E12" s="219" t="s">
        <v>183</v>
      </c>
      <c r="F12" s="220">
        <v>154252</v>
      </c>
      <c r="G12" s="219" t="s">
        <v>182</v>
      </c>
    </row>
    <row r="13" spans="1:9" ht="15.75" customHeight="1">
      <c r="A13" s="226"/>
      <c r="B13" s="80"/>
      <c r="C13" s="225"/>
      <c r="D13" s="80"/>
      <c r="E13" s="225"/>
      <c r="F13" s="78"/>
      <c r="G13" s="225"/>
      <c r="H13" s="76"/>
      <c r="I13" s="225"/>
    </row>
    <row r="14" spans="1:9" ht="15.75" customHeight="1" thickBot="1">
      <c r="A14" s="226"/>
      <c r="B14" s="80"/>
      <c r="C14" s="225"/>
      <c r="D14" s="80"/>
      <c r="E14" s="225"/>
      <c r="F14" s="78"/>
      <c r="G14" s="225"/>
      <c r="H14" s="76"/>
      <c r="I14" s="225"/>
    </row>
    <row r="15" spans="1:9" ht="15.75" customHeight="1">
      <c r="A15" s="295" t="s">
        <v>122</v>
      </c>
      <c r="B15" s="280" t="s">
        <v>95</v>
      </c>
      <c r="C15" s="281"/>
      <c r="D15" s="282" t="s">
        <v>94</v>
      </c>
      <c r="E15" s="283"/>
      <c r="F15" s="1"/>
      <c r="G15" s="1"/>
    </row>
    <row r="16" spans="1:9" ht="15.75" customHeight="1">
      <c r="A16" s="268"/>
      <c r="B16" s="74" t="s">
        <v>181</v>
      </c>
      <c r="C16" s="214" t="s">
        <v>27</v>
      </c>
      <c r="D16" s="72" t="s">
        <v>181</v>
      </c>
      <c r="E16" s="224" t="s">
        <v>27</v>
      </c>
      <c r="F16" s="1"/>
      <c r="G16" s="1"/>
    </row>
    <row r="17" spans="1:9" ht="15.75" customHeight="1">
      <c r="A17" s="44" t="s">
        <v>51</v>
      </c>
      <c r="B17" s="80">
        <v>22119792</v>
      </c>
      <c r="C17" s="79">
        <v>100</v>
      </c>
      <c r="D17" s="129">
        <v>22808685</v>
      </c>
      <c r="E17" s="75">
        <f>SUM(E18:E24)</f>
        <v>100</v>
      </c>
      <c r="F17" s="28"/>
      <c r="G17" s="28"/>
    </row>
    <row r="18" spans="1:9" ht="15.75" customHeight="1">
      <c r="A18" s="38" t="s">
        <v>180</v>
      </c>
      <c r="B18" s="80">
        <v>9541227</v>
      </c>
      <c r="C18" s="79">
        <v>43.1</v>
      </c>
      <c r="D18" s="129">
        <v>9738096</v>
      </c>
      <c r="E18" s="75">
        <f>D18/D17*100</f>
        <v>42.694684064425459</v>
      </c>
      <c r="F18" s="28"/>
      <c r="G18" s="28"/>
    </row>
    <row r="19" spans="1:9" ht="15.75" customHeight="1">
      <c r="A19" s="38" t="s">
        <v>179</v>
      </c>
      <c r="B19" s="80">
        <v>9813290</v>
      </c>
      <c r="C19" s="79">
        <v>44.4</v>
      </c>
      <c r="D19" s="129">
        <v>10184341</v>
      </c>
      <c r="E19" s="75">
        <f>D19/D17*100</f>
        <v>44.651153716226958</v>
      </c>
      <c r="F19" s="28"/>
      <c r="G19" s="28"/>
    </row>
    <row r="20" spans="1:9" ht="15.75" customHeight="1">
      <c r="A20" s="38" t="s">
        <v>178</v>
      </c>
      <c r="B20" s="80">
        <v>389662</v>
      </c>
      <c r="C20" s="79">
        <v>1.8</v>
      </c>
      <c r="D20" s="129">
        <v>414603</v>
      </c>
      <c r="E20" s="75">
        <f>D20/D17*100</f>
        <v>1.8177417944085772</v>
      </c>
      <c r="F20" s="28"/>
      <c r="G20" s="28"/>
    </row>
    <row r="21" spans="1:9" ht="15.75" customHeight="1">
      <c r="A21" s="38" t="s">
        <v>177</v>
      </c>
      <c r="B21" s="80">
        <v>782346</v>
      </c>
      <c r="C21" s="79">
        <v>3.5</v>
      </c>
      <c r="D21" s="129">
        <v>826730</v>
      </c>
      <c r="E21" s="75">
        <f>D21/D17*100</f>
        <v>3.6246280747881783</v>
      </c>
      <c r="F21" s="28"/>
      <c r="G21" s="28"/>
    </row>
    <row r="22" spans="1:9" ht="15.75" customHeight="1">
      <c r="A22" s="38" t="s">
        <v>176</v>
      </c>
      <c r="B22" s="192" t="s">
        <v>16</v>
      </c>
      <c r="C22" s="192" t="s">
        <v>16</v>
      </c>
      <c r="D22" s="131" t="s">
        <v>16</v>
      </c>
      <c r="E22" s="183" t="s">
        <v>16</v>
      </c>
      <c r="F22" s="28"/>
      <c r="G22" s="28"/>
    </row>
    <row r="23" spans="1:9" ht="15.75" customHeight="1">
      <c r="A23" s="38" t="s">
        <v>175</v>
      </c>
      <c r="B23" s="80">
        <v>1592385</v>
      </c>
      <c r="C23" s="79">
        <v>7.2</v>
      </c>
      <c r="D23" s="129">
        <v>1643529</v>
      </c>
      <c r="E23" s="75">
        <f>D23/D17*100</f>
        <v>7.2057157174997153</v>
      </c>
      <c r="F23" s="28"/>
      <c r="G23" s="28"/>
    </row>
    <row r="24" spans="1:9" ht="15.75" customHeight="1">
      <c r="A24" s="38" t="s">
        <v>174</v>
      </c>
      <c r="B24" s="80">
        <f>B17-SUM(B18:B23)</f>
        <v>882</v>
      </c>
      <c r="C24" s="223">
        <v>0</v>
      </c>
      <c r="D24" s="129">
        <v>1386</v>
      </c>
      <c r="E24" s="222">
        <f>D24/D17*100</f>
        <v>6.0766326511151342E-3</v>
      </c>
      <c r="F24" s="28"/>
      <c r="G24" s="28"/>
    </row>
    <row r="25" spans="1:9" ht="15.75" customHeight="1" thickBot="1">
      <c r="A25" s="221" t="s">
        <v>173</v>
      </c>
      <c r="B25" s="220">
        <f>B17/145630*1000</f>
        <v>151890.35226258327</v>
      </c>
      <c r="C25" s="219" t="s">
        <v>172</v>
      </c>
      <c r="D25" s="218">
        <f>D17*1000/145311</f>
        <v>156964.61382827177</v>
      </c>
      <c r="E25" s="217" t="s">
        <v>172</v>
      </c>
      <c r="F25" s="28"/>
      <c r="G25" s="28"/>
    </row>
    <row r="26" spans="1:9" ht="15.75" customHeight="1">
      <c r="A26" s="22" t="s">
        <v>102</v>
      </c>
      <c r="B26" s="22"/>
      <c r="C26" s="22"/>
      <c r="D26" s="22"/>
      <c r="E26" s="22"/>
      <c r="F26" s="22"/>
      <c r="G26" s="22"/>
      <c r="H26" s="22"/>
      <c r="I26" s="22"/>
    </row>
  </sheetData>
  <mergeCells count="9">
    <mergeCell ref="A15:A16"/>
    <mergeCell ref="F2:G2"/>
    <mergeCell ref="B15:C15"/>
    <mergeCell ref="D15:E15"/>
    <mergeCell ref="A1:B1"/>
    <mergeCell ref="D1:E1"/>
    <mergeCell ref="A2:A3"/>
    <mergeCell ref="B2:C2"/>
    <mergeCell ref="D2:E2"/>
  </mergeCells>
  <phoneticPr fontId="2"/>
  <pageMargins left="0.75" right="0.75" top="1" bottom="1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18-1</vt:lpstr>
      <vt:lpstr>18-2</vt:lpstr>
      <vt:lpstr>18-3 </vt:lpstr>
      <vt:lpstr>18-4</vt:lpstr>
      <vt:lpstr>18-5 </vt:lpstr>
      <vt:lpstr>18-6 </vt:lpstr>
      <vt:lpstr>18-7</vt:lpstr>
      <vt:lpstr>18-8</vt:lpstr>
      <vt:lpstr>18-9 </vt:lpstr>
      <vt:lpstr>18-10</vt:lpstr>
      <vt:lpstr>18-11</vt:lpstr>
      <vt:lpstr>'18-1'!Print_Area</vt:lpstr>
      <vt:lpstr>'18-11'!Print_Area</vt:lpstr>
      <vt:lpstr>'18-2'!Print_Area</vt:lpstr>
      <vt:lpstr>'18-3 '!Print_Area</vt:lpstr>
      <vt:lpstr>'18-5 '!Print_Area</vt:lpstr>
      <vt:lpstr>'18-8'!Print_Area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2023-12-28T06:36:08Z</dcterms:modified>
</cp:coreProperties>
</file>