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8AC9C2D3-A473-46AF-8CA8-DD591DA03C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-1" sheetId="2" r:id="rId1"/>
    <sheet name="3-2" sheetId="3" r:id="rId2"/>
    <sheet name="3-3" sheetId="4" r:id="rId3"/>
    <sheet name="3-4" sheetId="5" r:id="rId4"/>
    <sheet name="3-5" sheetId="6" r:id="rId5"/>
    <sheet name="3-6" sheetId="7" r:id="rId6"/>
    <sheet name="3-7" sheetId="8" r:id="rId7"/>
    <sheet name="3-8" sheetId="9" r:id="rId8"/>
    <sheet name="3-9" sheetId="10" r:id="rId9"/>
    <sheet name="3-10" sheetId="11" r:id="rId10"/>
    <sheet name="3-11" sheetId="12" r:id="rId11"/>
    <sheet name="3-12" sheetId="13" r:id="rId12"/>
    <sheet name="3-13" sheetId="14" r:id="rId13"/>
    <sheet name="3-14" sheetId="15" r:id="rId14"/>
    <sheet name="3-15" sheetId="16" r:id="rId15"/>
    <sheet name="DID" sheetId="17" r:id="rId16"/>
  </sheets>
  <definedNames>
    <definedName name="_xlnm.Print_Area" localSheetId="14">'3-15'!$A$1:$J$60</definedName>
    <definedName name="_xlnm.Print_Area" localSheetId="5">'3-6'!$A$1:$H$55</definedName>
    <definedName name="_xlnm.Print_Area" localSheetId="6">'3-7'!$A$1:$K$26</definedName>
    <definedName name="_xlnm.Print_Area" localSheetId="15">DID!$A$1:$J$39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6" l="1"/>
  <c r="D6" i="16"/>
  <c r="D7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F34" i="16"/>
  <c r="H34" i="16"/>
  <c r="J34" i="16"/>
  <c r="K34" i="16"/>
  <c r="E35" i="16"/>
  <c r="E36" i="16" s="1"/>
  <c r="G35" i="16"/>
  <c r="G36" i="16" s="1"/>
  <c r="H35" i="16"/>
  <c r="I35" i="16"/>
  <c r="I36" i="16" s="1"/>
  <c r="J36" i="16" s="1"/>
  <c r="K35" i="16"/>
  <c r="K36" i="16"/>
  <c r="F38" i="16"/>
  <c r="H38" i="16"/>
  <c r="J38" i="16"/>
  <c r="F39" i="16"/>
  <c r="H39" i="16"/>
  <c r="J39" i="16"/>
  <c r="F40" i="16"/>
  <c r="H40" i="16"/>
  <c r="J40" i="16"/>
  <c r="F41" i="16"/>
  <c r="H41" i="16"/>
  <c r="J41" i="16"/>
  <c r="F42" i="16"/>
  <c r="H42" i="16"/>
  <c r="J42" i="16"/>
  <c r="F43" i="16"/>
  <c r="H43" i="16"/>
  <c r="J43" i="16"/>
  <c r="F44" i="16"/>
  <c r="H44" i="16"/>
  <c r="J44" i="16"/>
  <c r="F45" i="16"/>
  <c r="H45" i="16"/>
  <c r="J45" i="16"/>
  <c r="F46" i="16"/>
  <c r="H46" i="16"/>
  <c r="J46" i="16"/>
  <c r="F47" i="16"/>
  <c r="H47" i="16"/>
  <c r="J47" i="16"/>
  <c r="F48" i="16"/>
  <c r="H48" i="16"/>
  <c r="J48" i="16"/>
  <c r="F49" i="16"/>
  <c r="H49" i="16"/>
  <c r="J49" i="16"/>
  <c r="F50" i="16"/>
  <c r="H50" i="16"/>
  <c r="J50" i="16"/>
  <c r="F51" i="16"/>
  <c r="H51" i="16"/>
  <c r="J51" i="16"/>
  <c r="F52" i="16"/>
  <c r="H52" i="16"/>
  <c r="J52" i="16"/>
  <c r="F53" i="16"/>
  <c r="H53" i="16"/>
  <c r="J53" i="16"/>
  <c r="F54" i="16"/>
  <c r="H54" i="16"/>
  <c r="J54" i="16"/>
  <c r="F55" i="16"/>
  <c r="H55" i="16"/>
  <c r="J55" i="16"/>
  <c r="F56" i="16"/>
  <c r="H56" i="16"/>
  <c r="J56" i="16"/>
  <c r="F57" i="16"/>
  <c r="H57" i="16"/>
  <c r="J57" i="16"/>
  <c r="F58" i="16"/>
  <c r="H58" i="16"/>
  <c r="I26" i="13"/>
  <c r="J26" i="13"/>
  <c r="K26" i="13"/>
  <c r="I27" i="13"/>
  <c r="I37" i="13" s="1"/>
  <c r="J27" i="13"/>
  <c r="J37" i="13" s="1"/>
  <c r="K27" i="13"/>
  <c r="I35" i="13"/>
  <c r="J35" i="13"/>
  <c r="K35" i="13"/>
  <c r="K37" i="13"/>
  <c r="I6" i="12"/>
  <c r="J6" i="12"/>
  <c r="K6" i="12"/>
  <c r="I7" i="12"/>
  <c r="I26" i="12" s="1"/>
  <c r="I38" i="12" s="1"/>
  <c r="J7" i="12"/>
  <c r="K7" i="12"/>
  <c r="K26" i="12" s="1"/>
  <c r="K38" i="12" s="1"/>
  <c r="I9" i="12"/>
  <c r="J9" i="12"/>
  <c r="J25" i="12" s="1"/>
  <c r="K9" i="12"/>
  <c r="C25" i="12"/>
  <c r="D25" i="12"/>
  <c r="E25" i="12"/>
  <c r="F25" i="12"/>
  <c r="G25" i="12"/>
  <c r="H25" i="12"/>
  <c r="I25" i="12"/>
  <c r="K25" i="12"/>
  <c r="J26" i="12"/>
  <c r="J38" i="12" s="1"/>
  <c r="C36" i="12"/>
  <c r="D36" i="12"/>
  <c r="E36" i="12"/>
  <c r="F36" i="12"/>
  <c r="G36" i="12"/>
  <c r="H36" i="12"/>
  <c r="I36" i="12"/>
  <c r="J36" i="12"/>
  <c r="K36" i="12"/>
  <c r="C38" i="12"/>
  <c r="D38" i="12"/>
  <c r="E38" i="12"/>
  <c r="F38" i="12"/>
  <c r="G38" i="12"/>
  <c r="H38" i="12"/>
  <c r="H5" i="11"/>
  <c r="H6" i="11"/>
  <c r="H7" i="11"/>
  <c r="H9" i="11"/>
  <c r="H10" i="11"/>
  <c r="H11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8" i="11"/>
  <c r="H30" i="11"/>
  <c r="H31" i="11"/>
  <c r="H32" i="11"/>
  <c r="C36" i="11"/>
  <c r="H36" i="11"/>
  <c r="C37" i="11"/>
  <c r="H37" i="11"/>
  <c r="C39" i="11"/>
  <c r="H39" i="11"/>
  <c r="C40" i="11"/>
  <c r="H40" i="11"/>
  <c r="C41" i="11"/>
  <c r="H41" i="11"/>
  <c r="C43" i="11"/>
  <c r="H43" i="11"/>
  <c r="C44" i="11"/>
  <c r="H44" i="11"/>
  <c r="C45" i="11"/>
  <c r="H45" i="11"/>
  <c r="C46" i="11"/>
  <c r="H46" i="11"/>
  <c r="C47" i="11"/>
  <c r="H47" i="11"/>
  <c r="C48" i="11"/>
  <c r="H48" i="11"/>
  <c r="C49" i="11"/>
  <c r="H49" i="11"/>
  <c r="C50" i="11"/>
  <c r="H50" i="11"/>
  <c r="C51" i="11"/>
  <c r="H51" i="11"/>
  <c r="C52" i="11"/>
  <c r="H52" i="11"/>
  <c r="C53" i="11"/>
  <c r="H53" i="11"/>
  <c r="C54" i="11"/>
  <c r="H54" i="11"/>
  <c r="C55" i="11"/>
  <c r="H55" i="11"/>
  <c r="C56" i="11"/>
  <c r="H56" i="11"/>
  <c r="C58" i="11"/>
  <c r="H58" i="11"/>
  <c r="C60" i="11"/>
  <c r="H60" i="11"/>
  <c r="C61" i="11"/>
  <c r="H61" i="11"/>
  <c r="C62" i="11"/>
  <c r="H62" i="11"/>
  <c r="B24" i="6"/>
  <c r="C24" i="6"/>
  <c r="D24" i="6"/>
  <c r="E24" i="6"/>
  <c r="F24" i="6"/>
  <c r="G24" i="6"/>
  <c r="H24" i="6"/>
  <c r="I24" i="6"/>
  <c r="J24" i="6"/>
  <c r="K24" i="6"/>
  <c r="L24" i="6"/>
  <c r="B25" i="6"/>
  <c r="C25" i="6"/>
  <c r="D25" i="6"/>
  <c r="E25" i="6"/>
  <c r="F25" i="6"/>
  <c r="G25" i="6"/>
  <c r="H25" i="6"/>
  <c r="I25" i="6"/>
  <c r="J25" i="6"/>
  <c r="K25" i="6"/>
  <c r="L25" i="6"/>
  <c r="B26" i="6"/>
  <c r="C26" i="6"/>
  <c r="D26" i="6"/>
  <c r="E26" i="6"/>
  <c r="F26" i="6"/>
  <c r="G26" i="6"/>
  <c r="H26" i="6"/>
  <c r="I26" i="6"/>
  <c r="J26" i="6"/>
  <c r="K26" i="6"/>
  <c r="L26" i="6"/>
  <c r="B3" i="5"/>
  <c r="G3" i="5"/>
  <c r="B4" i="5"/>
  <c r="G4" i="5"/>
  <c r="B5" i="5"/>
  <c r="G5" i="5"/>
  <c r="B6" i="5"/>
  <c r="G6" i="5"/>
  <c r="B7" i="5"/>
  <c r="G7" i="5"/>
  <c r="B8" i="5"/>
  <c r="G8" i="5"/>
  <c r="B9" i="5"/>
  <c r="G9" i="5"/>
  <c r="B10" i="5"/>
  <c r="G10" i="5"/>
  <c r="B11" i="5"/>
  <c r="G11" i="5"/>
  <c r="B12" i="5"/>
  <c r="G12" i="5"/>
  <c r="B13" i="5"/>
  <c r="G13" i="5"/>
  <c r="B14" i="5"/>
  <c r="G14" i="5"/>
  <c r="B15" i="5"/>
  <c r="G15" i="5"/>
  <c r="B16" i="5"/>
  <c r="G16" i="5"/>
  <c r="B17" i="5"/>
  <c r="G17" i="5"/>
  <c r="B18" i="5"/>
  <c r="G18" i="5"/>
  <c r="B19" i="5"/>
  <c r="G19" i="5"/>
  <c r="B20" i="5"/>
  <c r="G20" i="5"/>
  <c r="B21" i="5"/>
  <c r="G21" i="5"/>
  <c r="B22" i="5"/>
  <c r="G22" i="5"/>
  <c r="B23" i="5"/>
  <c r="G23" i="5"/>
  <c r="B24" i="5"/>
  <c r="G24" i="5"/>
  <c r="B25" i="5"/>
  <c r="G25" i="5"/>
  <c r="B26" i="5"/>
  <c r="G26" i="5"/>
  <c r="B27" i="5"/>
  <c r="G27" i="5"/>
  <c r="B28" i="5"/>
  <c r="G28" i="5"/>
  <c r="B29" i="5"/>
  <c r="G29" i="5"/>
  <c r="B30" i="5"/>
  <c r="G30" i="5"/>
  <c r="B31" i="5"/>
  <c r="G31" i="5"/>
  <c r="B32" i="5"/>
  <c r="G32" i="5"/>
  <c r="B33" i="5"/>
  <c r="G33" i="5"/>
  <c r="B34" i="5"/>
  <c r="G34" i="5"/>
  <c r="B35" i="5"/>
  <c r="G35" i="5"/>
  <c r="B36" i="5"/>
  <c r="G36" i="5"/>
  <c r="B37" i="5"/>
  <c r="G37" i="5"/>
  <c r="B38" i="5"/>
  <c r="G38" i="5"/>
  <c r="B39" i="5"/>
  <c r="G39" i="5"/>
  <c r="B40" i="5"/>
  <c r="G40" i="5"/>
  <c r="B41" i="5"/>
  <c r="G41" i="5"/>
  <c r="B42" i="5"/>
  <c r="G42" i="5"/>
  <c r="B43" i="5"/>
  <c r="G43" i="5"/>
  <c r="B44" i="5"/>
  <c r="G44" i="5"/>
  <c r="B45" i="5"/>
  <c r="G45" i="5"/>
  <c r="B46" i="5"/>
  <c r="G46" i="5"/>
  <c r="B47" i="5"/>
  <c r="G47" i="5"/>
  <c r="B48" i="5"/>
  <c r="G48" i="5"/>
  <c r="B49" i="5"/>
  <c r="H49" i="5"/>
  <c r="I49" i="5"/>
  <c r="B50" i="5"/>
  <c r="B51" i="5"/>
  <c r="B52" i="5"/>
  <c r="G52" i="5"/>
  <c r="B53" i="5"/>
  <c r="G53" i="5"/>
  <c r="B54" i="5"/>
  <c r="G54" i="5"/>
  <c r="B55" i="5"/>
  <c r="B56" i="5"/>
  <c r="B57" i="5"/>
  <c r="B58" i="5"/>
  <c r="F36" i="16" l="1"/>
  <c r="H36" i="16"/>
  <c r="G49" i="5"/>
  <c r="F35" i="16"/>
  <c r="J35" i="16"/>
</calcChain>
</file>

<file path=xl/sharedStrings.xml><?xml version="1.0" encoding="utf-8"?>
<sst xmlns="http://schemas.openxmlformats.org/spreadsheetml/2006/main" count="1123" uniqueCount="512">
  <si>
    <t>資料：国勢調査</t>
    <rPh sb="0" eb="2">
      <t>シリョウ</t>
    </rPh>
    <rPh sb="3" eb="5">
      <t>コクセイ</t>
    </rPh>
    <rPh sb="5" eb="7">
      <t>チョウサ</t>
    </rPh>
    <phoneticPr fontId="5"/>
  </si>
  <si>
    <t xml:space="preserve"> 令和  2　　</t>
    <rPh sb="1" eb="3">
      <t>レイワ</t>
    </rPh>
    <phoneticPr fontId="5"/>
  </si>
  <si>
    <t xml:space="preserve">  27</t>
  </si>
  <si>
    <t xml:space="preserve">   22</t>
  </si>
  <si>
    <t xml:space="preserve">   17</t>
    <phoneticPr fontId="7"/>
  </si>
  <si>
    <t xml:space="preserve">   12</t>
    <phoneticPr fontId="7"/>
  </si>
  <si>
    <t xml:space="preserve">     7</t>
    <phoneticPr fontId="7"/>
  </si>
  <si>
    <t xml:space="preserve"> 平成  2　　</t>
    <phoneticPr fontId="7"/>
  </si>
  <si>
    <t xml:space="preserve">    60</t>
    <phoneticPr fontId="7"/>
  </si>
  <si>
    <t xml:space="preserve">    55</t>
    <phoneticPr fontId="7"/>
  </si>
  <si>
    <t xml:space="preserve">    50</t>
    <phoneticPr fontId="7"/>
  </si>
  <si>
    <t xml:space="preserve">    45</t>
    <phoneticPr fontId="7"/>
  </si>
  <si>
    <t xml:space="preserve">    40</t>
    <phoneticPr fontId="7"/>
  </si>
  <si>
    <t xml:space="preserve">    35</t>
    <phoneticPr fontId="7"/>
  </si>
  <si>
    <t xml:space="preserve">    30</t>
    <phoneticPr fontId="7"/>
  </si>
  <si>
    <t xml:space="preserve">- </t>
  </si>
  <si>
    <t xml:space="preserve">    25</t>
    <phoneticPr fontId="7"/>
  </si>
  <si>
    <t>　　22</t>
    <phoneticPr fontId="7"/>
  </si>
  <si>
    <t xml:space="preserve">    15</t>
    <phoneticPr fontId="7"/>
  </si>
  <si>
    <t xml:space="preserve">    10</t>
    <phoneticPr fontId="7"/>
  </si>
  <si>
    <t xml:space="preserve"> 昭和  5 　</t>
    <phoneticPr fontId="7"/>
  </si>
  <si>
    <t>　　14</t>
    <phoneticPr fontId="7"/>
  </si>
  <si>
    <t xml:space="preserve"> 大正  9年</t>
    <phoneticPr fontId="7"/>
  </si>
  <si>
    <t>女</t>
  </si>
  <si>
    <t>男</t>
  </si>
  <si>
    <t>総　数</t>
  </si>
  <si>
    <t>全国人口</t>
    <rPh sb="0" eb="2">
      <t>ゼンコク</t>
    </rPh>
    <rPh sb="2" eb="4">
      <t>ジンコウ</t>
    </rPh>
    <phoneticPr fontId="7"/>
  </si>
  <si>
    <t>岐阜県人口</t>
    <rPh sb="0" eb="3">
      <t>ギフケン</t>
    </rPh>
    <rPh sb="3" eb="5">
      <t>ジンコウ</t>
    </rPh>
    <phoneticPr fontId="7"/>
  </si>
  <si>
    <t>人口密度
（人/k㎡）</t>
    <phoneticPr fontId="7"/>
  </si>
  <si>
    <t>一世帯
当たり
人口</t>
    <phoneticPr fontId="5"/>
  </si>
  <si>
    <t>世帯数</t>
  </si>
  <si>
    <t>人 　　　口</t>
  </si>
  <si>
    <t>区　分</t>
  </si>
  <si>
    <t>　　各年10月１日現在</t>
    <phoneticPr fontId="7"/>
  </si>
  <si>
    <t>３－１　人口・世帯</t>
    <rPh sb="4" eb="6">
      <t>ジンコウ</t>
    </rPh>
    <rPh sb="7" eb="9">
      <t>セタイ</t>
    </rPh>
    <phoneticPr fontId="5"/>
  </si>
  <si>
    <t xml:space="preserve"> 令和  2 　</t>
    <rPh sb="1" eb="3">
      <t>レイワ</t>
    </rPh>
    <phoneticPr fontId="5"/>
  </si>
  <si>
    <t xml:space="preserve">    27</t>
  </si>
  <si>
    <t xml:space="preserve">    22</t>
  </si>
  <si>
    <t xml:space="preserve">    17</t>
    <phoneticPr fontId="5"/>
  </si>
  <si>
    <t xml:space="preserve">    12</t>
    <phoneticPr fontId="5"/>
  </si>
  <si>
    <t xml:space="preserve">      7</t>
    <phoneticPr fontId="5"/>
  </si>
  <si>
    <t xml:space="preserve"> 平成  2 　</t>
    <phoneticPr fontId="5"/>
  </si>
  <si>
    <t xml:space="preserve">    60</t>
    <phoneticPr fontId="5"/>
  </si>
  <si>
    <t xml:space="preserve">    55</t>
    <phoneticPr fontId="5"/>
  </si>
  <si>
    <t xml:space="preserve">    50</t>
    <phoneticPr fontId="5"/>
  </si>
  <si>
    <t xml:space="preserve">    45</t>
    <phoneticPr fontId="5"/>
  </si>
  <si>
    <t xml:space="preserve"> 昭和40年</t>
    <phoneticPr fontId="5"/>
  </si>
  <si>
    <t>人口密度
（人/k㎡）</t>
    <phoneticPr fontId="5"/>
  </si>
  <si>
    <t>面　積
（k㎡）</t>
    <phoneticPr fontId="5"/>
  </si>
  <si>
    <t>人　口</t>
  </si>
  <si>
    <t>各年10月１日現在</t>
    <phoneticPr fontId="5"/>
  </si>
  <si>
    <t xml:space="preserve">３－２　人口集中地区（ＤＩＤ） </t>
    <rPh sb="4" eb="6">
      <t>ジンコウ</t>
    </rPh>
    <rPh sb="6" eb="8">
      <t>シュウチュウ</t>
    </rPh>
    <rPh sb="8" eb="10">
      <t>チク</t>
    </rPh>
    <phoneticPr fontId="5"/>
  </si>
  <si>
    <t>※ 総数には年齢不詳を含む。　年齢別割合は年齢不詳を除いて算出。</t>
    <phoneticPr fontId="5"/>
  </si>
  <si>
    <t>平均年齢</t>
  </si>
  <si>
    <t>65歳以上</t>
  </si>
  <si>
    <t>15～64歳</t>
  </si>
  <si>
    <t>15歳未満</t>
  </si>
  <si>
    <t>年齢別割合(%)</t>
    <phoneticPr fontId="5"/>
  </si>
  <si>
    <t>(再　掲)</t>
  </si>
  <si>
    <t>年齢不詳</t>
  </si>
  <si>
    <t>100歳以上</t>
  </si>
  <si>
    <t xml:space="preserve"> 95～99</t>
  </si>
  <si>
    <t xml:space="preserve"> 90～94</t>
  </si>
  <si>
    <t xml:space="preserve"> 85～89</t>
  </si>
  <si>
    <t xml:space="preserve"> 80～84</t>
  </si>
  <si>
    <t xml:space="preserve"> 75～79</t>
  </si>
  <si>
    <t xml:space="preserve"> 70～74</t>
  </si>
  <si>
    <t xml:space="preserve"> 65～69</t>
  </si>
  <si>
    <t xml:space="preserve"> 60～64</t>
  </si>
  <si>
    <t xml:space="preserve"> 55～59</t>
  </si>
  <si>
    <t xml:space="preserve"> 50～54</t>
  </si>
  <si>
    <t xml:space="preserve"> 45～49</t>
  </si>
  <si>
    <t xml:space="preserve"> 40～44</t>
  </si>
  <si>
    <t xml:space="preserve"> 35～39</t>
  </si>
  <si>
    <t xml:space="preserve"> 30～34</t>
  </si>
  <si>
    <t xml:space="preserve"> 25～29</t>
  </si>
  <si>
    <t xml:space="preserve"> 20～24</t>
  </si>
  <si>
    <t xml:space="preserve"> 15～19</t>
  </si>
  <si>
    <t xml:space="preserve"> 10～14</t>
  </si>
  <si>
    <t xml:space="preserve">  5～ 9</t>
  </si>
  <si>
    <t xml:space="preserve">      0～ 4 歳</t>
    <phoneticPr fontId="7"/>
  </si>
  <si>
    <t>総数</t>
  </si>
  <si>
    <t>令和2年</t>
    <rPh sb="0" eb="2">
      <t>レイワ</t>
    </rPh>
    <phoneticPr fontId="7"/>
  </si>
  <si>
    <t>平成27年</t>
  </si>
  <si>
    <t>平成22年</t>
  </si>
  <si>
    <t>平成17年</t>
  </si>
  <si>
    <t>各年10月１日現在</t>
    <phoneticPr fontId="7"/>
  </si>
  <si>
    <t xml:space="preserve">３－３　年齢（５歳階級）別男女別人口 </t>
    <rPh sb="4" eb="6">
      <t>ネンレイ</t>
    </rPh>
    <rPh sb="8" eb="9">
      <t>サイ</t>
    </rPh>
    <rPh sb="9" eb="11">
      <t>カイキュウ</t>
    </rPh>
    <rPh sb="12" eb="13">
      <t>ベツ</t>
    </rPh>
    <rPh sb="13" eb="15">
      <t>ダンジョ</t>
    </rPh>
    <rPh sb="15" eb="16">
      <t>ベツ</t>
    </rPh>
    <rPh sb="16" eb="18">
      <t>ジンコウ</t>
    </rPh>
    <phoneticPr fontId="5"/>
  </si>
  <si>
    <t xml:space="preserve"> 0～14歳</t>
  </si>
  <si>
    <t>構成割合(%)</t>
  </si>
  <si>
    <t>年齢別人口</t>
  </si>
  <si>
    <t>（再　掲）</t>
    <rPh sb="1" eb="2">
      <t>サイ</t>
    </rPh>
    <rPh sb="3" eb="4">
      <t>ケイ</t>
    </rPh>
    <phoneticPr fontId="7"/>
  </si>
  <si>
    <t>年齢不詳</t>
    <phoneticPr fontId="5"/>
  </si>
  <si>
    <t>9</t>
  </si>
  <si>
    <t>8</t>
  </si>
  <si>
    <t>7</t>
  </si>
  <si>
    <t>6</t>
  </si>
  <si>
    <t>5</t>
  </si>
  <si>
    <t>4</t>
  </si>
  <si>
    <t>3</t>
  </si>
  <si>
    <t>2</t>
  </si>
  <si>
    <t>1</t>
  </si>
  <si>
    <t>　 0歳</t>
    <rPh sb="3" eb="4">
      <t>サイ</t>
    </rPh>
    <phoneticPr fontId="5"/>
  </si>
  <si>
    <t>区 分</t>
    <rPh sb="0" eb="1">
      <t>ク</t>
    </rPh>
    <rPh sb="2" eb="3">
      <t>ブン</t>
    </rPh>
    <phoneticPr fontId="7"/>
  </si>
  <si>
    <t>令和2年10月１日現在　　単位：人</t>
    <rPh sb="0" eb="2">
      <t>レイワ</t>
    </rPh>
    <phoneticPr fontId="7"/>
  </si>
  <si>
    <t xml:space="preserve">３－４　年齢（各歳）別男女別人口 </t>
    <rPh sb="4" eb="6">
      <t>ネンレイ</t>
    </rPh>
    <rPh sb="7" eb="8">
      <t>カク</t>
    </rPh>
    <rPh sb="8" eb="9">
      <t>トシ</t>
    </rPh>
    <rPh sb="10" eb="11">
      <t>ベツ</t>
    </rPh>
    <rPh sb="11" eb="13">
      <t>ダンジョ</t>
    </rPh>
    <rPh sb="13" eb="14">
      <t>ベツ</t>
    </rPh>
    <rPh sb="14" eb="16">
      <t>ジンコウ</t>
    </rPh>
    <phoneticPr fontId="5"/>
  </si>
  <si>
    <t>※ 総数には「不詳」を含む。</t>
    <phoneticPr fontId="5"/>
  </si>
  <si>
    <t>85歳以上</t>
    <phoneticPr fontId="5"/>
  </si>
  <si>
    <t>75歳以上</t>
    <rPh sb="3" eb="5">
      <t>イジョウ</t>
    </rPh>
    <phoneticPr fontId="5"/>
  </si>
  <si>
    <t>（再　掲）</t>
    <phoneticPr fontId="5"/>
  </si>
  <si>
    <t>-</t>
  </si>
  <si>
    <t>95～99</t>
    <phoneticPr fontId="5"/>
  </si>
  <si>
    <t>90～94</t>
  </si>
  <si>
    <t>85～89</t>
    <phoneticPr fontId="5"/>
  </si>
  <si>
    <t>80～84</t>
    <phoneticPr fontId="5"/>
  </si>
  <si>
    <t>75～79</t>
    <phoneticPr fontId="5"/>
  </si>
  <si>
    <t>70～74</t>
    <phoneticPr fontId="5"/>
  </si>
  <si>
    <t>65～69</t>
    <phoneticPr fontId="5"/>
  </si>
  <si>
    <t>60～64</t>
    <phoneticPr fontId="5"/>
  </si>
  <si>
    <t>55～59</t>
    <phoneticPr fontId="5"/>
  </si>
  <si>
    <t>50～54</t>
    <phoneticPr fontId="5"/>
  </si>
  <si>
    <t>45～49</t>
    <phoneticPr fontId="5"/>
  </si>
  <si>
    <t>40～44</t>
    <phoneticPr fontId="5"/>
  </si>
  <si>
    <t>35～39</t>
    <phoneticPr fontId="5"/>
  </si>
  <si>
    <t>30～34</t>
    <phoneticPr fontId="5"/>
  </si>
  <si>
    <t>25～29</t>
    <phoneticPr fontId="5"/>
  </si>
  <si>
    <t>20～24</t>
    <phoneticPr fontId="5"/>
  </si>
  <si>
    <t xml:space="preserve">   15～19歳</t>
    <phoneticPr fontId="5"/>
  </si>
  <si>
    <t>総　　数　</t>
  </si>
  <si>
    <t>離　別</t>
  </si>
  <si>
    <t>死　別</t>
  </si>
  <si>
    <t>有配偶</t>
  </si>
  <si>
    <t>未　婚</t>
  </si>
  <si>
    <t>区　分</t>
    <rPh sb="0" eb="1">
      <t>ク</t>
    </rPh>
    <rPh sb="2" eb="3">
      <t>ブン</t>
    </rPh>
    <phoneticPr fontId="5"/>
  </si>
  <si>
    <t>　　令和2年10月１日現在</t>
    <rPh sb="2" eb="4">
      <t>レイワ</t>
    </rPh>
    <phoneticPr fontId="5"/>
  </si>
  <si>
    <t>３－５　配偶者関係、年齢、男女別１５歳以上人口 （５歳階級）</t>
    <rPh sb="4" eb="7">
      <t>ハイグウシャ</t>
    </rPh>
    <rPh sb="7" eb="9">
      <t>カンケイ</t>
    </rPh>
    <rPh sb="10" eb="12">
      <t>ネンレイ</t>
    </rPh>
    <rPh sb="13" eb="15">
      <t>ダンジョ</t>
    </rPh>
    <rPh sb="15" eb="16">
      <t>ベツ</t>
    </rPh>
    <rPh sb="18" eb="19">
      <t>サイ</t>
    </rPh>
    <rPh sb="19" eb="21">
      <t>イジョウ</t>
    </rPh>
    <rPh sb="21" eb="23">
      <t>ジンコウ</t>
    </rPh>
    <phoneticPr fontId="5"/>
  </si>
  <si>
    <t>※ 総数には、「不詳」を含む。</t>
    <phoneticPr fontId="5"/>
  </si>
  <si>
    <t>父　　子　　世　　帯</t>
  </si>
  <si>
    <t>母　　子　　世　　帯</t>
  </si>
  <si>
    <t>（再掲）</t>
  </si>
  <si>
    <t>C　単 　独 　世 　帯</t>
  </si>
  <si>
    <t>B　非　親　族　世　帯</t>
  </si>
  <si>
    <t>他に分類されない親族世帯</t>
  </si>
  <si>
    <t>兄弟姉妹のみの世帯</t>
  </si>
  <si>
    <t>夫婦・子供・親と他の親族</t>
    <phoneticPr fontId="7"/>
  </si>
  <si>
    <t>夫婦と親と他の親族</t>
  </si>
  <si>
    <t>夫婦と子供と他の親族</t>
  </si>
  <si>
    <t>夫婦と他の親族</t>
  </si>
  <si>
    <t>夫婦と子供と片親</t>
  </si>
  <si>
    <t>夫婦と子供と両親</t>
  </si>
  <si>
    <t>夫婦と片親</t>
  </si>
  <si>
    <t>夫婦と両親</t>
  </si>
  <si>
    <t xml:space="preserve"> Ⅱ その他の親族世帯</t>
  </si>
  <si>
    <t>女親と子供</t>
  </si>
  <si>
    <t>男親と子供</t>
  </si>
  <si>
    <t>夫婦と子供</t>
  </si>
  <si>
    <t>夫婦のみ</t>
  </si>
  <si>
    <t xml:space="preserve"> Ⅰ 核 家 族 世 帯</t>
  </si>
  <si>
    <t>A　親　　族　　世　　帯</t>
  </si>
  <si>
    <t xml:space="preserve">総　　　　　　数 </t>
    <phoneticPr fontId="7"/>
  </si>
  <si>
    <t>65歳以上
親族人員</t>
    <phoneticPr fontId="7"/>
  </si>
  <si>
    <t>世帯人員</t>
  </si>
  <si>
    <t>18歳未満
親族人員</t>
    <phoneticPr fontId="7"/>
  </si>
  <si>
    <t>65歳以上親族のいる一般世帯</t>
    <rPh sb="10" eb="12">
      <t>イッパン</t>
    </rPh>
    <phoneticPr fontId="7"/>
  </si>
  <si>
    <t>18歳未満親族のいる一般世帯</t>
    <rPh sb="10" eb="12">
      <t>イッパン</t>
    </rPh>
    <phoneticPr fontId="7"/>
  </si>
  <si>
    <t>区　　　　分</t>
    <phoneticPr fontId="7"/>
  </si>
  <si>
    <t>6歳未満
親族人員</t>
    <phoneticPr fontId="7"/>
  </si>
  <si>
    <t>世帯人員</t>
    <phoneticPr fontId="7"/>
  </si>
  <si>
    <t>6歳未満親族のいる一般世帯</t>
    <rPh sb="9" eb="11">
      <t>イッパン</t>
    </rPh>
    <phoneticPr fontId="7"/>
  </si>
  <si>
    <t>一般世帯
人員</t>
    <phoneticPr fontId="7"/>
  </si>
  <si>
    <t>一般
世帯数</t>
    <phoneticPr fontId="7"/>
  </si>
  <si>
    <t>令和2年10月１日現在</t>
    <rPh sb="0" eb="2">
      <t>レイワ</t>
    </rPh>
    <phoneticPr fontId="7"/>
  </si>
  <si>
    <t xml:space="preserve">３－６　世帯の家族類型別一般世帯数及び一般世帯人員 </t>
    <rPh sb="4" eb="6">
      <t>セタイ</t>
    </rPh>
    <rPh sb="7" eb="9">
      <t>カゾク</t>
    </rPh>
    <rPh sb="9" eb="11">
      <t>ルイケイ</t>
    </rPh>
    <rPh sb="11" eb="12">
      <t>ベツ</t>
    </rPh>
    <rPh sb="12" eb="14">
      <t>イッパン</t>
    </rPh>
    <rPh sb="14" eb="17">
      <t>セタイスウ</t>
    </rPh>
    <rPh sb="17" eb="18">
      <t>オヨ</t>
    </rPh>
    <rPh sb="19" eb="21">
      <t>イッパン</t>
    </rPh>
    <rPh sb="21" eb="23">
      <t>セタイ</t>
    </rPh>
    <rPh sb="23" eb="25">
      <t>ジンイン</t>
    </rPh>
    <phoneticPr fontId="5"/>
  </si>
  <si>
    <t>※ 総数には、世帯の家族類型「不詳」を含む。</t>
    <rPh sb="2" eb="4">
      <t>ソウスウ</t>
    </rPh>
    <rPh sb="7" eb="9">
      <t>セタイ</t>
    </rPh>
    <rPh sb="10" eb="12">
      <t>カゾク</t>
    </rPh>
    <rPh sb="12" eb="14">
      <t>ルイケイ</t>
    </rPh>
    <rPh sb="15" eb="17">
      <t>フショウ</t>
    </rPh>
    <rPh sb="19" eb="20">
      <t>フク</t>
    </rPh>
    <phoneticPr fontId="5"/>
  </si>
  <si>
    <t>間借り</t>
    <rPh sb="0" eb="1">
      <t>マ</t>
    </rPh>
    <rPh sb="1" eb="2">
      <t>カ</t>
    </rPh>
    <phoneticPr fontId="7"/>
  </si>
  <si>
    <t>給与住宅</t>
    <phoneticPr fontId="7"/>
  </si>
  <si>
    <t>民営の借家</t>
    <phoneticPr fontId="7"/>
  </si>
  <si>
    <t>公営・都市再生機構・公社の借家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シャッカ</t>
    </rPh>
    <phoneticPr fontId="7"/>
  </si>
  <si>
    <t>持ち家</t>
    <phoneticPr fontId="7"/>
  </si>
  <si>
    <t>主世帯</t>
    <phoneticPr fontId="7"/>
  </si>
  <si>
    <t>住宅に住む一般世帯</t>
    <phoneticPr fontId="7"/>
  </si>
  <si>
    <t>一般世帯</t>
    <rPh sb="0" eb="1">
      <t>イチ</t>
    </rPh>
    <rPh sb="1" eb="2">
      <t>バン</t>
    </rPh>
    <rPh sb="2" eb="3">
      <t>ヨ</t>
    </rPh>
    <rPh sb="3" eb="4">
      <t>オビ</t>
    </rPh>
    <phoneticPr fontId="7"/>
  </si>
  <si>
    <t>世帯人員</t>
    <rPh sb="0" eb="2">
      <t>セタイ</t>
    </rPh>
    <rPh sb="2" eb="4">
      <t>ジンイン</t>
    </rPh>
    <phoneticPr fontId="5"/>
  </si>
  <si>
    <t>世帯数</t>
    <rPh sb="0" eb="3">
      <t>セタイスウ</t>
    </rPh>
    <phoneticPr fontId="5"/>
  </si>
  <si>
    <t>単独世帯</t>
    <phoneticPr fontId="5"/>
  </si>
  <si>
    <t>非親族を含む世帯</t>
    <phoneticPr fontId="5"/>
  </si>
  <si>
    <t>住居の種類・
住宅の所有の関係</t>
    <rPh sb="0" eb="1">
      <t>ジュウ</t>
    </rPh>
    <rPh sb="1" eb="2">
      <t>キョ</t>
    </rPh>
    <rPh sb="3" eb="4">
      <t>タネ</t>
    </rPh>
    <rPh sb="4" eb="5">
      <t>タグイ</t>
    </rPh>
    <phoneticPr fontId="7"/>
  </si>
  <si>
    <t>親族のみの世帯</t>
    <phoneticPr fontId="5"/>
  </si>
  <si>
    <t>世帯人員
総　数</t>
    <rPh sb="0" eb="2">
      <t>セタイ</t>
    </rPh>
    <rPh sb="2" eb="4">
      <t>ジンイン</t>
    </rPh>
    <rPh sb="5" eb="6">
      <t>ソウ</t>
    </rPh>
    <rPh sb="7" eb="8">
      <t>スウ</t>
    </rPh>
    <phoneticPr fontId="7"/>
  </si>
  <si>
    <t>世 帯 数
総　数</t>
    <rPh sb="0" eb="1">
      <t>ヨ</t>
    </rPh>
    <rPh sb="2" eb="3">
      <t>オビ</t>
    </rPh>
    <rPh sb="4" eb="5">
      <t>カズ</t>
    </rPh>
    <rPh sb="6" eb="7">
      <t>ソウ</t>
    </rPh>
    <rPh sb="8" eb="9">
      <t>スウ</t>
    </rPh>
    <phoneticPr fontId="7"/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</si>
  <si>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5"/>
  </si>
  <si>
    <t xml:space="preserve"> </t>
    <phoneticPr fontId="5"/>
  </si>
  <si>
    <t>３－７　世帯の家族類型，住居の種類・住宅の所有の関係別
         一般世帯数及び一般世帯人員</t>
    <rPh sb="4" eb="6">
      <t>セタイ</t>
    </rPh>
    <rPh sb="7" eb="9">
      <t>カゾク</t>
    </rPh>
    <rPh sb="9" eb="11">
      <t>ルイケイ</t>
    </rPh>
    <rPh sb="12" eb="14">
      <t>ジュウキョ</t>
    </rPh>
    <rPh sb="15" eb="17">
      <t>シュルイ</t>
    </rPh>
    <rPh sb="18" eb="20">
      <t>ジュウタク</t>
    </rPh>
    <rPh sb="21" eb="23">
      <t>ショユウ</t>
    </rPh>
    <rPh sb="24" eb="26">
      <t>カンケイ</t>
    </rPh>
    <rPh sb="26" eb="27">
      <t>ベツ</t>
    </rPh>
    <phoneticPr fontId="5"/>
  </si>
  <si>
    <t>※ 総数には労働力状態「不詳」を含む。</t>
    <phoneticPr fontId="7"/>
  </si>
  <si>
    <t>令和2年 総数</t>
    <rPh sb="0" eb="2">
      <t>レイワ</t>
    </rPh>
    <phoneticPr fontId="5"/>
  </si>
  <si>
    <t>女</t>
    <phoneticPr fontId="5"/>
  </si>
  <si>
    <t>男</t>
    <phoneticPr fontId="5"/>
  </si>
  <si>
    <t>　　27年 総数</t>
  </si>
  <si>
    <t>　　22年 総数</t>
    <phoneticPr fontId="7"/>
  </si>
  <si>
    <t>　　１７年 総数</t>
    <phoneticPr fontId="5"/>
  </si>
  <si>
    <t>平成12年 総数</t>
    <phoneticPr fontId="5"/>
  </si>
  <si>
    <t>休業者</t>
  </si>
  <si>
    <t>通学の
かたわら
仕事</t>
    <phoneticPr fontId="5"/>
  </si>
  <si>
    <t>家事の  ほか
仕事</t>
    <phoneticPr fontId="7"/>
  </si>
  <si>
    <t>主に仕事</t>
  </si>
  <si>
    <t>完全
失業者</t>
    <phoneticPr fontId="5"/>
  </si>
  <si>
    <t>　　　就　　　　業　　　　者</t>
  </si>
  <si>
    <t>非労働力人　　口</t>
    <rPh sb="4" eb="8">
      <t>ジンコウ</t>
    </rPh>
    <phoneticPr fontId="7"/>
  </si>
  <si>
    <t>　　　　　　労　　働　　力　　人　　口</t>
  </si>
  <si>
    <t>区　 分</t>
  </si>
  <si>
    <t>各年10月１日現在</t>
  </si>
  <si>
    <t xml:space="preserve">３－８　労働力状態、男女別１５歳以上人口 </t>
    <rPh sb="4" eb="7">
      <t>ロウドウリョク</t>
    </rPh>
    <rPh sb="7" eb="9">
      <t>ジョウタイ</t>
    </rPh>
    <rPh sb="10" eb="12">
      <t>ダンジョ</t>
    </rPh>
    <rPh sb="12" eb="13">
      <t>ベツ</t>
    </rPh>
    <rPh sb="15" eb="16">
      <t>サイ</t>
    </rPh>
    <rPh sb="16" eb="18">
      <t>イジョウ</t>
    </rPh>
    <rPh sb="18" eb="20">
      <t>ジンコウ</t>
    </rPh>
    <phoneticPr fontId="5"/>
  </si>
  <si>
    <t xml:space="preserve">  85歳以上</t>
    <phoneticPr fontId="5"/>
  </si>
  <si>
    <t xml:space="preserve">  15～19歳</t>
    <phoneticPr fontId="5"/>
  </si>
  <si>
    <t>分類不能の産業</t>
    <phoneticPr fontId="5"/>
  </si>
  <si>
    <t>公務（他に分類されるものを除く）</t>
    <phoneticPr fontId="5"/>
  </si>
  <si>
    <t>サービス業（他に分類されないもの）</t>
    <phoneticPr fontId="5"/>
  </si>
  <si>
    <t>複合サービス事業</t>
    <phoneticPr fontId="5"/>
  </si>
  <si>
    <t>医療，福祉</t>
    <phoneticPr fontId="5"/>
  </si>
  <si>
    <t>教育，学習支援業</t>
    <phoneticPr fontId="5"/>
  </si>
  <si>
    <t>生活関連サービス業，娯楽業</t>
    <phoneticPr fontId="5"/>
  </si>
  <si>
    <t>宿泊業，飲食サービス業</t>
    <phoneticPr fontId="5"/>
  </si>
  <si>
    <t>学術研究，専門・技術サービス業</t>
    <phoneticPr fontId="5"/>
  </si>
  <si>
    <t>不動産業，物品賃貸業</t>
    <phoneticPr fontId="5"/>
  </si>
  <si>
    <t>金融業，保険業</t>
    <phoneticPr fontId="5"/>
  </si>
  <si>
    <t>区 分</t>
    <phoneticPr fontId="5"/>
  </si>
  <si>
    <t>卸売業，小売業</t>
    <phoneticPr fontId="5"/>
  </si>
  <si>
    <t>運輸業，郵便業</t>
    <phoneticPr fontId="5"/>
  </si>
  <si>
    <t>情報通信業</t>
    <phoneticPr fontId="5"/>
  </si>
  <si>
    <t>電気・ガス・熱供給・水道業</t>
    <phoneticPr fontId="5"/>
  </si>
  <si>
    <t>製造業</t>
    <phoneticPr fontId="5"/>
  </si>
  <si>
    <t>建設業</t>
    <phoneticPr fontId="5"/>
  </si>
  <si>
    <t>鉱業，採石業，砂利採取業</t>
    <phoneticPr fontId="5"/>
  </si>
  <si>
    <t>漁業</t>
    <phoneticPr fontId="5"/>
  </si>
  <si>
    <t>農業，林業</t>
    <phoneticPr fontId="5"/>
  </si>
  <si>
    <t xml:space="preserve">３－９　産業（大分類）・年齢（５歳階級）・男女別１５歳以上就業者数 </t>
    <rPh sb="4" eb="6">
      <t>サンギョウ</t>
    </rPh>
    <rPh sb="7" eb="10">
      <t>ダイブンルイ</t>
    </rPh>
    <rPh sb="12" eb="14">
      <t>ネンレイ</t>
    </rPh>
    <rPh sb="16" eb="17">
      <t>サイ</t>
    </rPh>
    <rPh sb="17" eb="19">
      <t>カイキュウ</t>
    </rPh>
    <rPh sb="21" eb="23">
      <t>ダンジョ</t>
    </rPh>
    <rPh sb="23" eb="24">
      <t>ベツ</t>
    </rPh>
    <rPh sb="26" eb="27">
      <t>サイ</t>
    </rPh>
    <rPh sb="27" eb="29">
      <t>イジョウ</t>
    </rPh>
    <rPh sb="29" eb="32">
      <t>シュウギョウシャ</t>
    </rPh>
    <rPh sb="32" eb="33">
      <t>スウ</t>
    </rPh>
    <phoneticPr fontId="5"/>
  </si>
  <si>
    <t>※ 平成22年に区分を変更。</t>
    <rPh sb="2" eb="4">
      <t>ヘイセイ</t>
    </rPh>
    <rPh sb="6" eb="7">
      <t>ネン</t>
    </rPh>
    <rPh sb="8" eb="10">
      <t>クブン</t>
    </rPh>
    <rPh sb="11" eb="13">
      <t>ヘンコウ</t>
    </rPh>
    <phoneticPr fontId="5"/>
  </si>
  <si>
    <t>第３次産業</t>
  </si>
  <si>
    <t>第２次産業</t>
  </si>
  <si>
    <t>第１次産業</t>
  </si>
  <si>
    <t>分類不能の産業</t>
  </si>
  <si>
    <r>
      <rPr>
        <sz val="10"/>
        <rFont val="ＭＳ Ｐ明朝"/>
        <family val="1"/>
        <charset val="128"/>
      </rPr>
      <t>公務</t>
    </r>
    <r>
      <rPr>
        <sz val="6"/>
        <rFont val="ＭＳ Ｐ明朝"/>
        <family val="1"/>
        <charset val="128"/>
      </rPr>
      <t>（他に分類されるものを除く）</t>
    </r>
    <phoneticPr fontId="5"/>
  </si>
  <si>
    <t>複合サービス事業</t>
  </si>
  <si>
    <t>医療，福祉</t>
  </si>
  <si>
    <t>教育，学習支援業</t>
  </si>
  <si>
    <t>生活関連サービス業，娯楽業</t>
  </si>
  <si>
    <t>宿泊業，飲食サービス業</t>
  </si>
  <si>
    <t>学術研究，専門・技術サービス業</t>
  </si>
  <si>
    <t>不動産業，物品賃貸業</t>
  </si>
  <si>
    <t>金融業，保険業</t>
  </si>
  <si>
    <t>卸売業，小売業</t>
  </si>
  <si>
    <t>運輸業，郵便業</t>
  </si>
  <si>
    <t>情報通信業</t>
  </si>
  <si>
    <t>電気・ガス・熱供給・水道業</t>
  </si>
  <si>
    <t>製造業</t>
  </si>
  <si>
    <t>建設業</t>
  </si>
  <si>
    <t>鉱業，採石業，砂利採取業</t>
  </si>
  <si>
    <t>漁業</t>
  </si>
  <si>
    <t>農業，林業</t>
  </si>
  <si>
    <t>構成比</t>
  </si>
  <si>
    <t>　令和2年</t>
    <rPh sb="1" eb="3">
      <t>レイワ</t>
    </rPh>
    <phoneticPr fontId="7"/>
  </si>
  <si>
    <t>区　　  　分</t>
  </si>
  <si>
    <t>　平成27年</t>
    <phoneticPr fontId="7"/>
  </si>
  <si>
    <t xml:space="preserve">分類不能の産業    </t>
  </si>
  <si>
    <r>
      <t>公務</t>
    </r>
    <r>
      <rPr>
        <sz val="6"/>
        <rFont val="ＭＳ Ｐ明朝"/>
        <family val="1"/>
        <charset val="128"/>
      </rPr>
      <t>（他に分類されないもの）</t>
    </r>
    <phoneticPr fontId="7"/>
  </si>
  <si>
    <t>サービス業(他に分類されないもの)</t>
    <rPh sb="6" eb="7">
      <t>ホカ</t>
    </rPh>
    <rPh sb="8" eb="10">
      <t>ブンルイ</t>
    </rPh>
    <phoneticPr fontId="7"/>
  </si>
  <si>
    <t>複合サービス事業</t>
    <rPh sb="0" eb="2">
      <t>フクゴウ</t>
    </rPh>
    <rPh sb="6" eb="8">
      <t>ジギョウ</t>
    </rPh>
    <phoneticPr fontId="27"/>
  </si>
  <si>
    <t>医療，福祉</t>
    <rPh sb="0" eb="1">
      <t>イ</t>
    </rPh>
    <rPh sb="1" eb="2">
      <t>リョウ</t>
    </rPh>
    <rPh sb="3" eb="5">
      <t>フクシ</t>
    </rPh>
    <phoneticPr fontId="27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</si>
  <si>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7"/>
  </si>
  <si>
    <t xml:space="preserve">飲食店，宿泊業    </t>
    <rPh sb="4" eb="6">
      <t>シュクハク</t>
    </rPh>
    <rPh sb="6" eb="7">
      <t>ギョウ</t>
    </rPh>
    <phoneticPr fontId="27"/>
  </si>
  <si>
    <t xml:space="preserve">不動産業    </t>
  </si>
  <si>
    <t xml:space="preserve">金融・保険業    </t>
  </si>
  <si>
    <t xml:space="preserve">卸売・小売業    </t>
  </si>
  <si>
    <t xml:space="preserve">運輸業    </t>
  </si>
  <si>
    <t xml:space="preserve">情報通信業    </t>
    <rPh sb="0" eb="2">
      <t>ジョウホウ</t>
    </rPh>
    <rPh sb="2" eb="5">
      <t>ツウシンギョウ</t>
    </rPh>
    <phoneticPr fontId="27"/>
  </si>
  <si>
    <t xml:space="preserve">電気・ガス・熱供給・水道業 </t>
  </si>
  <si>
    <t>鉱業</t>
  </si>
  <si>
    <t>　平成22年</t>
    <phoneticPr fontId="7"/>
  </si>
  <si>
    <t>　平成17年</t>
    <phoneticPr fontId="7"/>
  </si>
  <si>
    <t>区　　　分</t>
    <phoneticPr fontId="5"/>
  </si>
  <si>
    <t>各年10月１日現在　　単位：人、％</t>
    <phoneticPr fontId="5"/>
  </si>
  <si>
    <t xml:space="preserve">３－１０　産業（大分類）、男女別１５歳以上就業者数 </t>
    <rPh sb="5" eb="7">
      <t>サンギョウ</t>
    </rPh>
    <rPh sb="8" eb="11">
      <t>ダイブンルイ</t>
    </rPh>
    <rPh sb="13" eb="15">
      <t>ダンジョ</t>
    </rPh>
    <rPh sb="15" eb="16">
      <t>ベツ</t>
    </rPh>
    <rPh sb="18" eb="21">
      <t>サイイジョウ</t>
    </rPh>
    <rPh sb="21" eb="24">
      <t>シュウギョウシャ</t>
    </rPh>
    <rPh sb="24" eb="25">
      <t>スウ</t>
    </rPh>
    <phoneticPr fontId="5"/>
  </si>
  <si>
    <t>※2 従業・通学市区町村「不詳・外国」を含む。</t>
    <rPh sb="20" eb="21">
      <t>フク</t>
    </rPh>
    <phoneticPr fontId="5"/>
  </si>
  <si>
    <t>※1 従業地・通学地「不詳」を含む。</t>
    <rPh sb="3" eb="5">
      <t>ジュウギョウ</t>
    </rPh>
    <rPh sb="15" eb="16">
      <t>フク</t>
    </rPh>
    <phoneticPr fontId="5"/>
  </si>
  <si>
    <t>　　その他の
　　都道府県</t>
    <rPh sb="9" eb="13">
      <t>トドウフケン</t>
    </rPh>
    <phoneticPr fontId="7"/>
  </si>
  <si>
    <t>　　三 重 県</t>
    <phoneticPr fontId="7"/>
  </si>
  <si>
    <t>その他の
市町村</t>
    <phoneticPr fontId="5"/>
  </si>
  <si>
    <t>扶　桑　町</t>
  </si>
  <si>
    <t>大　口　町</t>
  </si>
  <si>
    <t>小　牧　市</t>
  </si>
  <si>
    <t>江　南　市</t>
  </si>
  <si>
    <t>犬　山　市</t>
  </si>
  <si>
    <t>春日井 市</t>
    <phoneticPr fontId="7"/>
  </si>
  <si>
    <t>一　宮　市</t>
  </si>
  <si>
    <t>名古屋 市</t>
    <phoneticPr fontId="7"/>
  </si>
  <si>
    <t>　　愛 知 県</t>
    <phoneticPr fontId="7"/>
  </si>
  <si>
    <t xml:space="preserve">　県　　外   </t>
    <phoneticPr fontId="7"/>
  </si>
  <si>
    <t>坂　祝　町</t>
  </si>
  <si>
    <t>北　方　町</t>
  </si>
  <si>
    <t>笠　松　町</t>
  </si>
  <si>
    <t>岐　南　町</t>
  </si>
  <si>
    <t>本　巣　市</t>
    <rPh sb="0" eb="1">
      <t>ホン</t>
    </rPh>
    <rPh sb="2" eb="3">
      <t>ス</t>
    </rPh>
    <rPh sb="4" eb="5">
      <t>シ</t>
    </rPh>
    <phoneticPr fontId="7"/>
  </si>
  <si>
    <t>瑞　穂　市</t>
    <rPh sb="0" eb="1">
      <t>ズイ</t>
    </rPh>
    <rPh sb="2" eb="3">
      <t>ホ</t>
    </rPh>
    <rPh sb="4" eb="5">
      <t>シ</t>
    </rPh>
    <phoneticPr fontId="7"/>
  </si>
  <si>
    <t>山　県　市</t>
    <rPh sb="0" eb="1">
      <t>ヤマ</t>
    </rPh>
    <rPh sb="2" eb="3">
      <t>ケン</t>
    </rPh>
    <rPh sb="4" eb="5">
      <t>シ</t>
    </rPh>
    <phoneticPr fontId="7"/>
  </si>
  <si>
    <t>可　児　市</t>
  </si>
  <si>
    <t>美濃加茂市</t>
  </si>
  <si>
    <t>羽　島　市</t>
  </si>
  <si>
    <t>美　濃　市</t>
  </si>
  <si>
    <t>関　　　市</t>
  </si>
  <si>
    <t>多治見 市</t>
    <phoneticPr fontId="7"/>
  </si>
  <si>
    <t>大　垣　市</t>
  </si>
  <si>
    <t>岐　阜　市</t>
  </si>
  <si>
    <t xml:space="preserve">　県　　内 </t>
    <phoneticPr fontId="7"/>
  </si>
  <si>
    <t>（ ※ 2 ）</t>
    <phoneticPr fontId="5"/>
  </si>
  <si>
    <t>他市町村で従業・通学</t>
    <phoneticPr fontId="7"/>
  </si>
  <si>
    <t>市内で従業・通学</t>
    <phoneticPr fontId="7"/>
  </si>
  <si>
    <t>市内に常住する
就業者・通学者（※1）</t>
    <phoneticPr fontId="7"/>
  </si>
  <si>
    <t>通学者</t>
  </si>
  <si>
    <t>就業者</t>
  </si>
  <si>
    <t>平成27年</t>
    <phoneticPr fontId="7"/>
  </si>
  <si>
    <t>平成22年</t>
    <phoneticPr fontId="5"/>
  </si>
  <si>
    <t>区分</t>
    <rPh sb="0" eb="2">
      <t>クブン</t>
    </rPh>
    <phoneticPr fontId="5"/>
  </si>
  <si>
    <t xml:space="preserve">３－１１　各務原市から他市町村へ通勤・通学する就業・通学者数（１５歳以上） </t>
    <rPh sb="5" eb="9">
      <t>カカミガハラシ</t>
    </rPh>
    <rPh sb="11" eb="12">
      <t>タ</t>
    </rPh>
    <rPh sb="12" eb="15">
      <t>シチョウソン</t>
    </rPh>
    <rPh sb="16" eb="18">
      <t>ツウキン</t>
    </rPh>
    <rPh sb="19" eb="21">
      <t>ツウガク</t>
    </rPh>
    <rPh sb="23" eb="25">
      <t>シュウギョウ</t>
    </rPh>
    <rPh sb="26" eb="29">
      <t>ツウガクシャ</t>
    </rPh>
    <rPh sb="29" eb="30">
      <t>スウ</t>
    </rPh>
    <rPh sb="33" eb="34">
      <t>サイ</t>
    </rPh>
    <rPh sb="34" eb="36">
      <t>イジョウ</t>
    </rPh>
    <phoneticPr fontId="5"/>
  </si>
  <si>
    <t>※1 従業地・通学地「不詳・外国」で当地に常住している者を含む。</t>
    <rPh sb="3" eb="5">
      <t>ジュウギョウ</t>
    </rPh>
    <rPh sb="29" eb="30">
      <t>フク</t>
    </rPh>
    <phoneticPr fontId="5"/>
  </si>
  <si>
    <t>　　その他の
　　都道府県</t>
    <rPh sb="9" eb="13">
      <t>トドウフケン</t>
    </rPh>
    <phoneticPr fontId="5"/>
  </si>
  <si>
    <t>　　三 重 県</t>
    <phoneticPr fontId="5"/>
  </si>
  <si>
    <t>名古屋  市</t>
  </si>
  <si>
    <t>　　愛 知 県</t>
    <phoneticPr fontId="5"/>
  </si>
  <si>
    <t xml:space="preserve">　県　　外　 </t>
    <phoneticPr fontId="5"/>
  </si>
  <si>
    <t>御　嵩　町</t>
  </si>
  <si>
    <t>川　辺　町</t>
  </si>
  <si>
    <t>本巣市</t>
    <rPh sb="0" eb="2">
      <t>モトス</t>
    </rPh>
    <rPh sb="2" eb="3">
      <t>シ</t>
    </rPh>
    <phoneticPr fontId="5"/>
  </si>
  <si>
    <t>瑞穂市</t>
    <rPh sb="0" eb="2">
      <t>ミズホ</t>
    </rPh>
    <rPh sb="2" eb="3">
      <t>シ</t>
    </rPh>
    <phoneticPr fontId="5"/>
  </si>
  <si>
    <t>山県市</t>
    <rPh sb="0" eb="3">
      <t>ヤマガタシ</t>
    </rPh>
    <phoneticPr fontId="5"/>
  </si>
  <si>
    <t>多治見  市</t>
  </si>
  <si>
    <t xml:space="preserve">　県　　内　 </t>
    <phoneticPr fontId="5"/>
  </si>
  <si>
    <t>他市町村に常住</t>
  </si>
  <si>
    <t>各務原市に常住</t>
  </si>
  <si>
    <t>市内で従業・
通学する者（※1）</t>
    <phoneticPr fontId="5"/>
  </si>
  <si>
    <t>令和2年</t>
    <rPh sb="0" eb="2">
      <t>レイワ</t>
    </rPh>
    <phoneticPr fontId="5"/>
  </si>
  <si>
    <t>平成27年</t>
    <phoneticPr fontId="5"/>
  </si>
  <si>
    <t>３－１２　他市町村から各務原市へ通勤・通学する就業・通学者数（１５歳以上）</t>
    <rPh sb="5" eb="6">
      <t>タ</t>
    </rPh>
    <rPh sb="6" eb="9">
      <t>シチョウソン</t>
    </rPh>
    <rPh sb="11" eb="15">
      <t>カカミガハラシ</t>
    </rPh>
    <rPh sb="16" eb="18">
      <t>ツウキン</t>
    </rPh>
    <rPh sb="19" eb="21">
      <t>ツウガク</t>
    </rPh>
    <rPh sb="23" eb="25">
      <t>シュウギョウ</t>
    </rPh>
    <rPh sb="26" eb="28">
      <t>ツウガク</t>
    </rPh>
    <rPh sb="28" eb="29">
      <t>シャ</t>
    </rPh>
    <rPh sb="29" eb="30">
      <t>スウ</t>
    </rPh>
    <rPh sb="33" eb="34">
      <t>サイ</t>
    </rPh>
    <rPh sb="34" eb="36">
      <t>イジョウ</t>
    </rPh>
    <phoneticPr fontId="5"/>
  </si>
  <si>
    <t>笠松町</t>
    <phoneticPr fontId="5"/>
  </si>
  <si>
    <t>笠松町</t>
  </si>
  <si>
    <t>10</t>
  </si>
  <si>
    <t>羽島市</t>
    <phoneticPr fontId="5"/>
  </si>
  <si>
    <t>可児市</t>
  </si>
  <si>
    <t xml:space="preserve"> 9</t>
  </si>
  <si>
    <t>可児市</t>
    <phoneticPr fontId="5"/>
  </si>
  <si>
    <t>羽島市</t>
  </si>
  <si>
    <t xml:space="preserve"> 8</t>
  </si>
  <si>
    <t>犬山市</t>
    <phoneticPr fontId="5"/>
  </si>
  <si>
    <t>犬山市</t>
  </si>
  <si>
    <t xml:space="preserve"> 7</t>
  </si>
  <si>
    <t>江南市</t>
    <phoneticPr fontId="5"/>
  </si>
  <si>
    <t>江南市</t>
  </si>
  <si>
    <t xml:space="preserve"> 6</t>
  </si>
  <si>
    <t>美濃加茂市</t>
    <phoneticPr fontId="5"/>
  </si>
  <si>
    <t xml:space="preserve"> 5</t>
  </si>
  <si>
    <t>岐南町</t>
    <phoneticPr fontId="5"/>
  </si>
  <si>
    <t>岐南町</t>
  </si>
  <si>
    <t xml:space="preserve"> 4</t>
  </si>
  <si>
    <t>一宮市</t>
    <phoneticPr fontId="5"/>
  </si>
  <si>
    <t>一宮市</t>
  </si>
  <si>
    <t xml:space="preserve"> 3</t>
  </si>
  <si>
    <t>関市</t>
    <phoneticPr fontId="5"/>
  </si>
  <si>
    <t>関市</t>
  </si>
  <si>
    <t xml:space="preserve"> 2</t>
  </si>
  <si>
    <t>岐阜市</t>
    <phoneticPr fontId="5"/>
  </si>
  <si>
    <t>岐阜市</t>
  </si>
  <si>
    <t xml:space="preserve"> 1</t>
  </si>
  <si>
    <t>人　数</t>
  </si>
  <si>
    <t>市町村名</t>
  </si>
  <si>
    <t>令和2年</t>
    <rPh sb="0" eb="2">
      <t>レイワ</t>
    </rPh>
    <rPh sb="3" eb="4">
      <t>ネン</t>
    </rPh>
    <phoneticPr fontId="7"/>
  </si>
  <si>
    <t>平成27年</t>
    <rPh sb="0" eb="2">
      <t>ヘイセイ</t>
    </rPh>
    <rPh sb="4" eb="5">
      <t>ネン</t>
    </rPh>
    <phoneticPr fontId="7"/>
  </si>
  <si>
    <t>平成22年</t>
    <rPh sb="0" eb="2">
      <t>ヘイセイ</t>
    </rPh>
    <rPh sb="4" eb="5">
      <t>ネン</t>
    </rPh>
    <phoneticPr fontId="7"/>
  </si>
  <si>
    <t>流　入</t>
  </si>
  <si>
    <t>小牧市</t>
    <phoneticPr fontId="5"/>
  </si>
  <si>
    <t>小牧市</t>
  </si>
  <si>
    <t>名古屋市</t>
    <phoneticPr fontId="5"/>
  </si>
  <si>
    <t>名古屋市</t>
  </si>
  <si>
    <t>　　各年10月１日現在</t>
  </si>
  <si>
    <t>流　出</t>
  </si>
  <si>
    <t>３－１３　流入・流出上位市町村（１５歳以上就業・通学者）</t>
    <rPh sb="5" eb="7">
      <t>リュウニュウ</t>
    </rPh>
    <rPh sb="8" eb="10">
      <t>リュウシュツ</t>
    </rPh>
    <rPh sb="10" eb="12">
      <t>ジョウイ</t>
    </rPh>
    <rPh sb="12" eb="15">
      <t>シチョウソン</t>
    </rPh>
    <rPh sb="18" eb="19">
      <t>サイ</t>
    </rPh>
    <rPh sb="19" eb="21">
      <t>イジョウ</t>
    </rPh>
    <rPh sb="21" eb="23">
      <t>シュウギョウ</t>
    </rPh>
    <rPh sb="24" eb="27">
      <t>ツウガクシャ</t>
    </rPh>
    <phoneticPr fontId="5"/>
  </si>
  <si>
    <t>※ 平成22年より、流出人口は従業市区町村「不詳・外国」、通学市区町村「不詳」を含まない。</t>
    <rPh sb="2" eb="4">
      <t>ヘイセイ</t>
    </rPh>
    <rPh sb="6" eb="7">
      <t>ネン</t>
    </rPh>
    <rPh sb="10" eb="12">
      <t>リュウシュツ</t>
    </rPh>
    <rPh sb="12" eb="14">
      <t>ジンコウ</t>
    </rPh>
    <rPh sb="40" eb="41">
      <t>フク</t>
    </rPh>
    <phoneticPr fontId="5"/>
  </si>
  <si>
    <t>※ 通学は15歳未満の通学者を含む。</t>
    <rPh sb="2" eb="4">
      <t>ツウガク</t>
    </rPh>
    <rPh sb="7" eb="8">
      <t>サイ</t>
    </rPh>
    <rPh sb="8" eb="10">
      <t>ミマン</t>
    </rPh>
    <rPh sb="11" eb="14">
      <t>ツウガクシャ</t>
    </rPh>
    <rPh sb="15" eb="16">
      <t>フク</t>
    </rPh>
    <phoneticPr fontId="5"/>
  </si>
  <si>
    <t xml:space="preserve"> 令和  2</t>
    <rPh sb="1" eb="3">
      <t>レイワ</t>
    </rPh>
    <phoneticPr fontId="5"/>
  </si>
  <si>
    <t xml:space="preserve">   27</t>
    <phoneticPr fontId="5"/>
  </si>
  <si>
    <t xml:space="preserve">   22</t>
    <phoneticPr fontId="5"/>
  </si>
  <si>
    <t xml:space="preserve">   17</t>
    <phoneticPr fontId="5"/>
  </si>
  <si>
    <t xml:space="preserve">   12</t>
    <phoneticPr fontId="5"/>
  </si>
  <si>
    <t xml:space="preserve">     7</t>
    <phoneticPr fontId="5"/>
  </si>
  <si>
    <t xml:space="preserve"> 平成  2</t>
    <phoneticPr fontId="5"/>
  </si>
  <si>
    <t xml:space="preserve">   60</t>
    <phoneticPr fontId="5"/>
  </si>
  <si>
    <t xml:space="preserve">   55</t>
    <phoneticPr fontId="5"/>
  </si>
  <si>
    <t xml:space="preserve">   50</t>
    <phoneticPr fontId="5"/>
  </si>
  <si>
    <t xml:space="preserve"> 昭和45年</t>
    <phoneticPr fontId="5"/>
  </si>
  <si>
    <t>（％）</t>
  </si>
  <si>
    <t>通　学</t>
  </si>
  <si>
    <t>通　勤</t>
  </si>
  <si>
    <t>（常住人口）</t>
  </si>
  <si>
    <t>昼間人口比</t>
  </si>
  <si>
    <t>昼間人口</t>
  </si>
  <si>
    <t>流 出 人 口</t>
  </si>
  <si>
    <t>流 入 人 口</t>
  </si>
  <si>
    <t>夜間人口</t>
  </si>
  <si>
    <t xml:space="preserve">３－１４　流動人口 </t>
    <rPh sb="5" eb="7">
      <t>リュウドウ</t>
    </rPh>
    <rPh sb="7" eb="9">
      <t>ジンコウ</t>
    </rPh>
    <phoneticPr fontId="5"/>
  </si>
  <si>
    <t>21421_北方町</t>
  </si>
  <si>
    <t>21381_神戸町</t>
  </si>
  <si>
    <t>21361_垂井町</t>
  </si>
  <si>
    <t>21303_笠松町</t>
  </si>
  <si>
    <t>21302_岐南町</t>
  </si>
  <si>
    <t>※ 就業構造の構成比は、就業者総数（分類不能の産業を含まない）に対する各就業者の割合。</t>
    <rPh sb="18" eb="20">
      <t>ブンルイ</t>
    </rPh>
    <rPh sb="20" eb="22">
      <t>フノウ</t>
    </rPh>
    <rPh sb="23" eb="25">
      <t>サンギョウ</t>
    </rPh>
    <rPh sb="26" eb="27">
      <t>フク</t>
    </rPh>
    <phoneticPr fontId="7"/>
  </si>
  <si>
    <t>海津市</t>
    <rPh sb="0" eb="1">
      <t>カイ</t>
    </rPh>
    <rPh sb="1" eb="2">
      <t>ツ</t>
    </rPh>
    <rPh sb="2" eb="3">
      <t>シ</t>
    </rPh>
    <phoneticPr fontId="7"/>
  </si>
  <si>
    <t>下呂市</t>
    <rPh sb="0" eb="2">
      <t>ゲロ</t>
    </rPh>
    <rPh sb="2" eb="3">
      <t>シ</t>
    </rPh>
    <phoneticPr fontId="7"/>
  </si>
  <si>
    <t>郡上市</t>
    <rPh sb="0" eb="2">
      <t>グジョウ</t>
    </rPh>
    <rPh sb="2" eb="3">
      <t>シ</t>
    </rPh>
    <phoneticPr fontId="7"/>
  </si>
  <si>
    <t>本巣市</t>
    <rPh sb="0" eb="2">
      <t>モトス</t>
    </rPh>
    <rPh sb="2" eb="3">
      <t>シ</t>
    </rPh>
    <phoneticPr fontId="7"/>
  </si>
  <si>
    <t>21217_飛騨市</t>
  </si>
  <si>
    <t>飛騨市</t>
    <rPh sb="0" eb="2">
      <t>ヒダ</t>
    </rPh>
    <rPh sb="2" eb="3">
      <t>シ</t>
    </rPh>
    <phoneticPr fontId="7"/>
  </si>
  <si>
    <t>21216_瑞穂市</t>
  </si>
  <si>
    <t>瑞穂市</t>
    <rPh sb="0" eb="2">
      <t>ミズホ</t>
    </rPh>
    <rPh sb="2" eb="3">
      <t>シ</t>
    </rPh>
    <phoneticPr fontId="7"/>
  </si>
  <si>
    <t>山県市</t>
    <rPh sb="0" eb="3">
      <t>ヤマガタシ</t>
    </rPh>
    <phoneticPr fontId="7"/>
  </si>
  <si>
    <t>21214_可児市</t>
  </si>
  <si>
    <t>21213_各務原市</t>
  </si>
  <si>
    <t>1961_白川村</t>
  </si>
  <si>
    <t>各務原市</t>
  </si>
  <si>
    <t>21212_土岐市</t>
  </si>
  <si>
    <t>1960_御嵩町</t>
  </si>
  <si>
    <t>土岐市</t>
  </si>
  <si>
    <t>21211_美濃加茂市</t>
  </si>
  <si>
    <t>1959_東白川村</t>
  </si>
  <si>
    <t>21210_恵那市</t>
  </si>
  <si>
    <t>1958_白川町</t>
  </si>
  <si>
    <t>恵那市</t>
  </si>
  <si>
    <t>21209_羽島市</t>
  </si>
  <si>
    <t>1957_八百津町</t>
  </si>
  <si>
    <t>21208_瑞浪市</t>
  </si>
  <si>
    <t>1956_七宗町</t>
  </si>
  <si>
    <t>瑞浪市</t>
  </si>
  <si>
    <t>1955_川辺町</t>
  </si>
  <si>
    <t>美濃市</t>
  </si>
  <si>
    <t>21206_中津川市</t>
  </si>
  <si>
    <t>1954_富加町</t>
  </si>
  <si>
    <t>中津川市</t>
  </si>
  <si>
    <t>21205_関市</t>
  </si>
  <si>
    <t>1953_坂祝町</t>
  </si>
  <si>
    <t>21204_多治見市</t>
  </si>
  <si>
    <t>1952_北方町</t>
  </si>
  <si>
    <t>多治見市</t>
  </si>
  <si>
    <t>21203_高山市</t>
  </si>
  <si>
    <t>1951_池田町</t>
  </si>
  <si>
    <t>高山市</t>
  </si>
  <si>
    <t>21202_大垣市</t>
  </si>
  <si>
    <t>1950_大野町</t>
  </si>
  <si>
    <t>大垣市</t>
  </si>
  <si>
    <t>21201_岐阜市</t>
  </si>
  <si>
    <t>1943_揖斐川町</t>
  </si>
  <si>
    <t>1942_安八町</t>
  </si>
  <si>
    <t>1941_輪之内町</t>
  </si>
  <si>
    <t>郡部</t>
  </si>
  <si>
    <t>1940_神戸町</t>
  </si>
  <si>
    <t>市部</t>
  </si>
  <si>
    <t>21000_岐阜県</t>
  </si>
  <si>
    <t>1939_関ケ原町</t>
  </si>
  <si>
    <t>岐阜県</t>
  </si>
  <si>
    <t>1938_垂井町</t>
  </si>
  <si>
    <t>就業者数</t>
  </si>
  <si>
    <t>1937_養老町</t>
  </si>
  <si>
    <t>第３次産業</t>
    <phoneticPr fontId="7"/>
  </si>
  <si>
    <t>第２次産業</t>
    <phoneticPr fontId="7"/>
  </si>
  <si>
    <t xml:space="preserve"> 第１次産業</t>
    <phoneticPr fontId="7"/>
  </si>
  <si>
    <t>面 積
（k㎡）</t>
    <phoneticPr fontId="7"/>
  </si>
  <si>
    <t>人 口</t>
  </si>
  <si>
    <t>1936_笠松町</t>
  </si>
  <si>
    <t>就　　　業　　　構　　　造</t>
    <phoneticPr fontId="7"/>
  </si>
  <si>
    <t>人口集中地区(DIDs)</t>
  </si>
  <si>
    <t>区  　 分</t>
  </si>
  <si>
    <t>1935_岐南町</t>
  </si>
  <si>
    <t>1931_海津市</t>
  </si>
  <si>
    <t>1925_下呂市</t>
  </si>
  <si>
    <t>1917_郡上市</t>
  </si>
  <si>
    <t>1912_本巣市</t>
  </si>
  <si>
    <t>1907_飛騨市</t>
  </si>
  <si>
    <t>1904_瑞穂市</t>
  </si>
  <si>
    <t>1900_山県市</t>
  </si>
  <si>
    <t>1897_可児市</t>
  </si>
  <si>
    <t>1894_各務原市</t>
  </si>
  <si>
    <t>1893_土岐市</t>
  </si>
  <si>
    <t>1892_美濃加茂市</t>
  </si>
  <si>
    <t>1885_恵那市</t>
  </si>
  <si>
    <t>1884_羽島市</t>
  </si>
  <si>
    <t>1883_瑞浪市</t>
  </si>
  <si>
    <t>1882_美濃市</t>
  </si>
  <si>
    <t>1873_中津川市</t>
  </si>
  <si>
    <t>1866_関市</t>
  </si>
  <si>
    <t>1863_多治見市</t>
  </si>
  <si>
    <t>1852_高山市</t>
  </si>
  <si>
    <t>1848_大垣市</t>
  </si>
  <si>
    <t>1845_岐阜市</t>
  </si>
  <si>
    <t>地域名</t>
  </si>
  <si>
    <t>率（％）</t>
    <phoneticPr fontId="7"/>
  </si>
  <si>
    <t>実　数</t>
    <phoneticPr fontId="7"/>
  </si>
  <si>
    <t>増減</t>
    <phoneticPr fontId="5"/>
  </si>
  <si>
    <t>面  　積
（k㎡）</t>
    <phoneticPr fontId="7"/>
  </si>
  <si>
    <t>人　口</t>
    <rPh sb="0" eb="1">
      <t>ヒト</t>
    </rPh>
    <rPh sb="2" eb="3">
      <t>クチ</t>
    </rPh>
    <phoneticPr fontId="7"/>
  </si>
  <si>
    <t>令和2年10月１日現在</t>
    <phoneticPr fontId="5"/>
  </si>
  <si>
    <t>３－１５　県内２１市の概況</t>
    <rPh sb="5" eb="7">
      <t>ケンナイ</t>
    </rPh>
    <rPh sb="9" eb="10">
      <t>シ</t>
    </rPh>
    <rPh sb="11" eb="13">
      <t>ガイキョウ</t>
    </rPh>
    <phoneticPr fontId="5"/>
  </si>
  <si>
    <t>使用している。（承認番号　平27情使、第49-GISMAP36191号）</t>
    <rPh sb="0" eb="2">
      <t>シヨウ</t>
    </rPh>
    <rPh sb="8" eb="10">
      <t>ショウニン</t>
    </rPh>
    <rPh sb="10" eb="12">
      <t>バンゴウ</t>
    </rPh>
    <rPh sb="13" eb="14">
      <t>ヘイ</t>
    </rPh>
    <rPh sb="16" eb="17">
      <t>ジョウ</t>
    </rPh>
    <rPh sb="17" eb="18">
      <t>シ</t>
    </rPh>
    <rPh sb="19" eb="20">
      <t>ダイ</t>
    </rPh>
    <rPh sb="34" eb="35">
      <t>ゴウ</t>
    </rPh>
    <phoneticPr fontId="5"/>
  </si>
  <si>
    <t>この地図の作成に当たっては、国土地理院長の承認を得て、同院発行の2万5千分の1地形図を</t>
    <rPh sb="2" eb="4">
      <t>チズ</t>
    </rPh>
    <rPh sb="5" eb="7">
      <t>サクセイ</t>
    </rPh>
    <rPh sb="8" eb="9">
      <t>ア</t>
    </rPh>
    <rPh sb="14" eb="16">
      <t>コクド</t>
    </rPh>
    <rPh sb="16" eb="18">
      <t>チリ</t>
    </rPh>
    <rPh sb="18" eb="19">
      <t>イン</t>
    </rPh>
    <rPh sb="19" eb="20">
      <t>チョウ</t>
    </rPh>
    <rPh sb="21" eb="23">
      <t>ショウニン</t>
    </rPh>
    <rPh sb="24" eb="25">
      <t>エ</t>
    </rPh>
    <rPh sb="27" eb="29">
      <t>ドウイン</t>
    </rPh>
    <rPh sb="29" eb="31">
      <t>ハッコウ</t>
    </rPh>
    <rPh sb="33" eb="34">
      <t>マン</t>
    </rPh>
    <rPh sb="35" eb="36">
      <t>セン</t>
    </rPh>
    <rPh sb="36" eb="37">
      <t>ブン</t>
    </rPh>
    <rPh sb="39" eb="42">
      <t>チケイズ</t>
    </rPh>
    <phoneticPr fontId="5"/>
  </si>
  <si>
    <t>出典：「平成27年国勢調査　地図シリーズ　我が国の人口集中地区」</t>
    <rPh sb="0" eb="2">
      <t>シュッテン</t>
    </rPh>
    <rPh sb="4" eb="6">
      <t>ヘイセイ</t>
    </rPh>
    <rPh sb="8" eb="9">
      <t>ネン</t>
    </rPh>
    <rPh sb="9" eb="11">
      <t>コクセイ</t>
    </rPh>
    <rPh sb="11" eb="13">
      <t>チョウサ</t>
    </rPh>
    <rPh sb="14" eb="16">
      <t>チズ</t>
    </rPh>
    <rPh sb="21" eb="22">
      <t>ワ</t>
    </rPh>
    <rPh sb="23" eb="24">
      <t>クニ</t>
    </rPh>
    <rPh sb="25" eb="27">
      <t>ジンコウ</t>
    </rPh>
    <rPh sb="27" eb="29">
      <t>シュウチュウ</t>
    </rPh>
    <rPh sb="29" eb="31">
      <t>チク</t>
    </rPh>
    <phoneticPr fontId="5"/>
  </si>
  <si>
    <t xml:space="preserve">    資料：人口集中地区（ＤＩＤ）境界図</t>
    <rPh sb="4" eb="6">
      <t>シリョウ</t>
    </rPh>
    <rPh sb="7" eb="9">
      <t>ジンコウ</t>
    </rPh>
    <rPh sb="9" eb="11">
      <t>シュウチュウ</t>
    </rPh>
    <rPh sb="11" eb="13">
      <t>チク</t>
    </rPh>
    <rPh sb="18" eb="20">
      <t>キョウカイ</t>
    </rPh>
    <rPh sb="20" eb="21">
      <t>ズ</t>
    </rPh>
    <phoneticPr fontId="5"/>
  </si>
  <si>
    <t>　 100～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</si>
</sst>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.0"/>
    <numFmt numFmtId="177" formatCode="#,##0.0;[Red]\-#,##0.0"/>
    <numFmt numFmtId="178" formatCode="0.0"/>
    <numFmt numFmtId="179" formatCode="###,###,###,##0;&quot;-&quot;##,###,###,##0"/>
    <numFmt numFmtId="180" formatCode="#,##0;&quot;△ &quot;#,##0"/>
    <numFmt numFmtId="181" formatCode="##,###,##0;&quot;-&quot;#,###,##0"/>
    <numFmt numFmtId="182" formatCode="0.0_);[Red]\(0.0\)"/>
    <numFmt numFmtId="183" formatCode="#,##0.0;\-#,##0.0"/>
    <numFmt numFmtId="184" formatCode="#,##0.0_ "/>
    <numFmt numFmtId="185" formatCode="#,##0.0;&quot;△ &quot;#,##0.0"/>
    <numFmt numFmtId="186" formatCode="#,##0.00;&quot;△ &quot;#,##0.00"/>
  </numFmts>
  <fonts count="33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ＡＲ丸ゴシック体Ｍ"/>
      <family val="3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ゴシック"/>
      <family val="3"/>
      <charset val="128"/>
    </font>
    <font>
      <sz val="12"/>
      <color indexed="8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5.5"/>
      <name val="ＭＳ Ｐ明朝"/>
      <family val="1"/>
      <charset val="128"/>
    </font>
    <font>
      <sz val="7"/>
      <name val="ＭＳ Ｐ明朝"/>
      <family val="1"/>
      <charset val="128"/>
    </font>
    <font>
      <sz val="8.5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4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3" fillId="2" borderId="0"/>
    <xf numFmtId="38" fontId="1" fillId="0" borderId="0" applyFont="0" applyFill="0" applyBorder="0" applyAlignment="0" applyProtection="0">
      <alignment vertical="center"/>
    </xf>
    <xf numFmtId="0" fontId="12" fillId="0" borderId="0"/>
    <xf numFmtId="38" fontId="15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8" fillId="0" borderId="0"/>
    <xf numFmtId="0" fontId="20" fillId="0" borderId="0"/>
  </cellStyleXfs>
  <cellXfs count="521">
    <xf numFmtId="0" fontId="0" fillId="0" borderId="0" xfId="0"/>
    <xf numFmtId="0" fontId="1" fillId="0" borderId="0" xfId="1">
      <alignment vertical="center"/>
    </xf>
    <xf numFmtId="49" fontId="4" fillId="0" borderId="0" xfId="2" applyNumberFormat="1" applyFont="1" applyFill="1" applyAlignment="1">
      <alignment horizontal="left" vertical="center"/>
    </xf>
    <xf numFmtId="3" fontId="6" fillId="0" borderId="1" xfId="2" applyNumberFormat="1" applyFont="1" applyFill="1" applyBorder="1" applyAlignment="1">
      <alignment horizontal="right" vertical="center"/>
    </xf>
    <xf numFmtId="176" fontId="6" fillId="0" borderId="1" xfId="2" applyNumberFormat="1" applyFont="1" applyFill="1" applyBorder="1" applyAlignment="1">
      <alignment horizontal="right" vertical="center"/>
    </xf>
    <xf numFmtId="4" fontId="6" fillId="0" borderId="1" xfId="2" applyNumberFormat="1" applyFont="1" applyFill="1" applyBorder="1" applyAlignment="1">
      <alignment horizontal="right" vertical="center"/>
    </xf>
    <xf numFmtId="49" fontId="6" fillId="0" borderId="2" xfId="2" applyNumberFormat="1" applyFont="1" applyFill="1" applyBorder="1" applyAlignment="1">
      <alignment horizontal="center" vertical="center"/>
    </xf>
    <xf numFmtId="3" fontId="4" fillId="0" borderId="0" xfId="2" applyNumberFormat="1" applyFont="1" applyFill="1" applyAlignment="1">
      <alignment horizontal="right" vertical="center"/>
    </xf>
    <xf numFmtId="176" fontId="4" fillId="0" borderId="0" xfId="2" applyNumberFormat="1" applyFont="1" applyFill="1" applyAlignment="1">
      <alignment horizontal="right" vertical="center"/>
    </xf>
    <xf numFmtId="4" fontId="4" fillId="0" borderId="0" xfId="2" applyNumberFormat="1" applyFont="1" applyFill="1" applyAlignment="1">
      <alignment horizontal="right" vertical="center"/>
    </xf>
    <xf numFmtId="49" fontId="4" fillId="0" borderId="3" xfId="2" applyNumberFormat="1" applyFont="1" applyFill="1" applyBorder="1" applyAlignment="1">
      <alignment horizontal="center" vertical="center"/>
    </xf>
    <xf numFmtId="3" fontId="4" fillId="0" borderId="4" xfId="2" applyNumberFormat="1" applyFont="1" applyFill="1" applyBorder="1" applyAlignment="1">
      <alignment horizontal="right" vertical="center"/>
    </xf>
    <xf numFmtId="49" fontId="4" fillId="0" borderId="0" xfId="2" applyNumberFormat="1" applyFont="1" applyFill="1" applyAlignment="1">
      <alignment horizontal="center" vertical="center"/>
    </xf>
    <xf numFmtId="49" fontId="4" fillId="0" borderId="5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Alignment="1">
      <alignment horizontal="right" vertical="center"/>
    </xf>
    <xf numFmtId="176" fontId="8" fillId="0" borderId="0" xfId="2" applyNumberFormat="1" applyFont="1" applyFill="1" applyAlignment="1">
      <alignment horizontal="right" vertical="center"/>
    </xf>
    <xf numFmtId="4" fontId="8" fillId="0" borderId="0" xfId="2" applyNumberFormat="1" applyFont="1" applyFill="1" applyAlignment="1">
      <alignment horizontal="right" vertical="center"/>
    </xf>
    <xf numFmtId="49" fontId="8" fillId="0" borderId="5" xfId="2" applyNumberFormat="1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0" xfId="2" applyFont="1" applyFill="1" applyAlignment="1">
      <alignment horizontal="right"/>
    </xf>
    <xf numFmtId="0" fontId="8" fillId="0" borderId="0" xfId="2" applyFont="1" applyFill="1" applyAlignment="1">
      <alignment vertical="center"/>
    </xf>
    <xf numFmtId="0" fontId="10" fillId="0" borderId="0" xfId="2" applyFont="1" applyFill="1" applyAlignment="1">
      <alignment vertical="center"/>
    </xf>
    <xf numFmtId="177" fontId="11" fillId="0" borderId="1" xfId="3" applyNumberFormat="1" applyFont="1" applyBorder="1" applyAlignment="1">
      <alignment horizontal="right" vertical="center"/>
    </xf>
    <xf numFmtId="0" fontId="11" fillId="0" borderId="1" xfId="4" applyFont="1" applyBorder="1" applyAlignment="1">
      <alignment horizontal="right" vertical="center"/>
    </xf>
    <xf numFmtId="38" fontId="11" fillId="0" borderId="1" xfId="3" applyFont="1" applyBorder="1" applyAlignment="1">
      <alignment horizontal="right" vertical="center"/>
    </xf>
    <xf numFmtId="49" fontId="11" fillId="0" borderId="18" xfId="4" applyNumberFormat="1" applyFont="1" applyBorder="1" applyAlignment="1">
      <alignment horizontal="center" vertical="center"/>
    </xf>
    <xf numFmtId="177" fontId="13" fillId="0" borderId="0" xfId="3" applyNumberFormat="1" applyFont="1" applyBorder="1" applyAlignment="1">
      <alignment horizontal="right" vertical="center"/>
    </xf>
    <xf numFmtId="0" fontId="13" fillId="0" borderId="0" xfId="4" applyFont="1" applyAlignment="1">
      <alignment horizontal="right" vertical="center"/>
    </xf>
    <xf numFmtId="38" fontId="13" fillId="0" borderId="0" xfId="3" applyFont="1" applyBorder="1" applyAlignment="1">
      <alignment horizontal="right" vertical="center"/>
    </xf>
    <xf numFmtId="49" fontId="13" fillId="0" borderId="3" xfId="4" applyNumberFormat="1" applyFont="1" applyBorder="1" applyAlignment="1">
      <alignment horizontal="center" vertical="center"/>
    </xf>
    <xf numFmtId="38" fontId="13" fillId="0" borderId="4" xfId="3" applyFont="1" applyBorder="1" applyAlignment="1">
      <alignment horizontal="right" vertical="center"/>
    </xf>
    <xf numFmtId="49" fontId="13" fillId="0" borderId="0" xfId="4" applyNumberFormat="1" applyFont="1" applyAlignment="1">
      <alignment horizontal="center" vertical="center"/>
    </xf>
    <xf numFmtId="177" fontId="13" fillId="0" borderId="0" xfId="3" applyNumberFormat="1" applyFont="1" applyAlignment="1">
      <alignment horizontal="right" vertical="center"/>
    </xf>
    <xf numFmtId="38" fontId="13" fillId="0" borderId="0" xfId="3" applyFont="1" applyAlignment="1">
      <alignment horizontal="right" vertical="center"/>
    </xf>
    <xf numFmtId="49" fontId="13" fillId="0" borderId="19" xfId="4" applyNumberFormat="1" applyFont="1" applyBorder="1" applyAlignment="1">
      <alignment horizontal="center" vertical="center"/>
    </xf>
    <xf numFmtId="0" fontId="13" fillId="0" borderId="20" xfId="4" applyFont="1" applyBorder="1" applyAlignment="1">
      <alignment horizontal="center" vertical="center" wrapText="1"/>
    </xf>
    <xf numFmtId="0" fontId="13" fillId="0" borderId="21" xfId="4" applyFont="1" applyBorder="1" applyAlignment="1">
      <alignment horizontal="center" vertical="center" wrapText="1"/>
    </xf>
    <xf numFmtId="0" fontId="13" fillId="0" borderId="21" xfId="4" applyFont="1" applyBorder="1" applyAlignment="1">
      <alignment horizontal="center" vertical="center"/>
    </xf>
    <xf numFmtId="0" fontId="13" fillId="0" borderId="22" xfId="4" applyFont="1" applyBorder="1" applyAlignment="1">
      <alignment horizontal="center" vertical="center"/>
    </xf>
    <xf numFmtId="0" fontId="8" fillId="0" borderId="0" xfId="4" applyFont="1" applyAlignment="1">
      <alignment horizontal="right"/>
    </xf>
    <xf numFmtId="0" fontId="8" fillId="0" borderId="0" xfId="4" applyFont="1" applyAlignment="1">
      <alignment vertical="center"/>
    </xf>
    <xf numFmtId="0" fontId="10" fillId="0" borderId="1" xfId="4" applyFont="1" applyBorder="1" applyAlignment="1">
      <alignment vertical="center"/>
    </xf>
    <xf numFmtId="0" fontId="8" fillId="0" borderId="0" xfId="2" applyFont="1" applyFill="1" applyAlignment="1">
      <alignment horizontal="left" vertical="center"/>
    </xf>
    <xf numFmtId="178" fontId="6" fillId="0" borderId="23" xfId="2" applyNumberFormat="1" applyFont="1" applyFill="1" applyBorder="1" applyAlignment="1">
      <alignment vertical="center" shrinkToFit="1"/>
    </xf>
    <xf numFmtId="176" fontId="4" fillId="0" borderId="1" xfId="2" applyNumberFormat="1" applyFont="1" applyFill="1" applyBorder="1" applyAlignment="1">
      <alignment vertical="center" shrinkToFit="1"/>
    </xf>
    <xf numFmtId="178" fontId="4" fillId="0" borderId="23" xfId="2" applyNumberFormat="1" applyFont="1" applyFill="1" applyBorder="1" applyAlignment="1">
      <alignment vertical="center" shrinkToFit="1"/>
    </xf>
    <xf numFmtId="0" fontId="4" fillId="0" borderId="23" xfId="2" applyFont="1" applyFill="1" applyBorder="1" applyAlignment="1">
      <alignment vertical="center" shrinkToFit="1"/>
    </xf>
    <xf numFmtId="0" fontId="8" fillId="0" borderId="24" xfId="2" applyFont="1" applyFill="1" applyBorder="1" applyAlignment="1">
      <alignment horizontal="center" vertical="center"/>
    </xf>
    <xf numFmtId="176" fontId="6" fillId="0" borderId="0" xfId="2" applyNumberFormat="1" applyFont="1" applyFill="1" applyAlignment="1">
      <alignment vertical="center" shrinkToFit="1"/>
    </xf>
    <xf numFmtId="176" fontId="4" fillId="0" borderId="0" xfId="2" applyNumberFormat="1" applyFont="1" applyFill="1" applyAlignment="1">
      <alignment vertical="center" shrinkToFit="1"/>
    </xf>
    <xf numFmtId="0" fontId="8" fillId="0" borderId="5" xfId="2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 shrinkToFit="1"/>
    </xf>
    <xf numFmtId="3" fontId="6" fillId="0" borderId="0" xfId="2" applyNumberFormat="1" applyFont="1" applyFill="1" applyAlignment="1">
      <alignment vertical="center" shrinkToFit="1"/>
    </xf>
    <xf numFmtId="0" fontId="4" fillId="0" borderId="0" xfId="2" applyFont="1" applyFill="1" applyAlignment="1">
      <alignment vertical="center" shrinkToFit="1"/>
    </xf>
    <xf numFmtId="0" fontId="8" fillId="0" borderId="3" xfId="2" applyFont="1" applyFill="1" applyBorder="1" applyAlignment="1">
      <alignment vertical="center"/>
    </xf>
    <xf numFmtId="3" fontId="4" fillId="0" borderId="0" xfId="2" applyNumberFormat="1" applyFont="1" applyFill="1" applyAlignment="1">
      <alignment vertical="center" shrinkToFit="1"/>
    </xf>
    <xf numFmtId="0" fontId="8" fillId="0" borderId="5" xfId="2" applyFont="1" applyFill="1" applyBorder="1" applyAlignment="1">
      <alignment vertical="center"/>
    </xf>
    <xf numFmtId="3" fontId="6" fillId="0" borderId="0" xfId="2" applyNumberFormat="1" applyFont="1" applyFill="1" applyAlignment="1">
      <alignment horizontal="right" vertical="center" shrinkToFit="1"/>
    </xf>
    <xf numFmtId="3" fontId="4" fillId="0" borderId="0" xfId="2" applyNumberFormat="1" applyFont="1" applyFill="1" applyAlignment="1">
      <alignment horizontal="right" vertical="center" shrinkToFit="1"/>
    </xf>
    <xf numFmtId="0" fontId="4" fillId="0" borderId="5" xfId="2" applyFont="1" applyFill="1" applyBorder="1" applyAlignment="1">
      <alignment horizontal="center" vertical="center"/>
    </xf>
    <xf numFmtId="0" fontId="14" fillId="0" borderId="25" xfId="2" applyFont="1" applyFill="1" applyBorder="1" applyAlignment="1">
      <alignment horizontal="center" vertical="center"/>
    </xf>
    <xf numFmtId="0" fontId="14" fillId="0" borderId="26" xfId="2" applyFont="1" applyFill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center"/>
    </xf>
    <xf numFmtId="0" fontId="8" fillId="0" borderId="26" xfId="2" applyFont="1" applyFill="1" applyBorder="1" applyAlignment="1">
      <alignment horizontal="center" vertical="center"/>
    </xf>
    <xf numFmtId="0" fontId="4" fillId="0" borderId="25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27" xfId="2" applyFont="1" applyFill="1" applyBorder="1" applyAlignment="1">
      <alignment horizontal="center" vertical="center"/>
    </xf>
    <xf numFmtId="0" fontId="8" fillId="0" borderId="0" xfId="1" applyFont="1">
      <alignment vertical="center"/>
    </xf>
    <xf numFmtId="176" fontId="4" fillId="0" borderId="23" xfId="2" applyNumberFormat="1" applyFont="1" applyFill="1" applyBorder="1" applyAlignment="1">
      <alignment vertical="center"/>
    </xf>
    <xf numFmtId="176" fontId="4" fillId="0" borderId="34" xfId="2" applyNumberFormat="1" applyFont="1" applyFill="1" applyBorder="1" applyAlignment="1">
      <alignment vertical="center"/>
    </xf>
    <xf numFmtId="0" fontId="4" fillId="0" borderId="24" xfId="2" applyFont="1" applyFill="1" applyBorder="1" applyAlignment="1">
      <alignment horizontal="center" vertical="center"/>
    </xf>
    <xf numFmtId="3" fontId="4" fillId="0" borderId="0" xfId="2" applyNumberFormat="1" applyFont="1" applyFill="1" applyAlignment="1">
      <alignment vertical="center"/>
    </xf>
    <xf numFmtId="38" fontId="8" fillId="0" borderId="1" xfId="5" applyFont="1" applyBorder="1">
      <alignment vertical="center"/>
    </xf>
    <xf numFmtId="38" fontId="8" fillId="0" borderId="35" xfId="5" applyFont="1" applyBorder="1">
      <alignment vertical="center"/>
    </xf>
    <xf numFmtId="176" fontId="4" fillId="0" borderId="0" xfId="2" applyNumberFormat="1" applyFont="1" applyFill="1" applyAlignment="1">
      <alignment vertical="center"/>
    </xf>
    <xf numFmtId="176" fontId="4" fillId="0" borderId="36" xfId="2" applyNumberFormat="1" applyFont="1" applyFill="1" applyBorder="1" applyAlignment="1">
      <alignment vertical="center"/>
    </xf>
    <xf numFmtId="38" fontId="8" fillId="0" borderId="0" xfId="5" applyFont="1" applyBorder="1">
      <alignment vertical="center"/>
    </xf>
    <xf numFmtId="38" fontId="8" fillId="0" borderId="36" xfId="5" applyFont="1" applyBorder="1">
      <alignment vertical="center"/>
    </xf>
    <xf numFmtId="0" fontId="4" fillId="0" borderId="36" xfId="2" applyFont="1" applyFill="1" applyBorder="1" applyAlignment="1">
      <alignment vertical="center"/>
    </xf>
    <xf numFmtId="0" fontId="4" fillId="0" borderId="5" xfId="2" applyFont="1" applyFill="1" applyBorder="1" applyAlignment="1">
      <alignment horizontal="right" vertical="center"/>
    </xf>
    <xf numFmtId="3" fontId="4" fillId="0" borderId="36" xfId="2" applyNumberFormat="1" applyFont="1" applyFill="1" applyBorder="1" applyAlignment="1">
      <alignment vertical="center"/>
    </xf>
    <xf numFmtId="0" fontId="8" fillId="0" borderId="5" xfId="2" applyFont="1" applyFill="1" applyBorder="1"/>
    <xf numFmtId="3" fontId="6" fillId="0" borderId="0" xfId="2" applyNumberFormat="1" applyFont="1" applyFill="1" applyAlignment="1">
      <alignment horizontal="right" vertical="center"/>
    </xf>
    <xf numFmtId="3" fontId="6" fillId="0" borderId="36" xfId="2" applyNumberFormat="1" applyFont="1" applyFill="1" applyBorder="1" applyAlignment="1">
      <alignment horizontal="right" vertical="center"/>
    </xf>
    <xf numFmtId="0" fontId="6" fillId="0" borderId="5" xfId="2" applyFont="1" applyFill="1" applyBorder="1" applyAlignment="1">
      <alignment horizontal="center" vertical="center"/>
    </xf>
    <xf numFmtId="38" fontId="8" fillId="0" borderId="37" xfId="5" applyFont="1" applyBorder="1">
      <alignment vertical="center"/>
    </xf>
    <xf numFmtId="38" fontId="8" fillId="0" borderId="38" xfId="5" applyFont="1" applyBorder="1">
      <alignment vertical="center"/>
    </xf>
    <xf numFmtId="0" fontId="4" fillId="0" borderId="31" xfId="2" applyFont="1" applyFill="1" applyBorder="1" applyAlignment="1">
      <alignment horizontal="center" vertical="center"/>
    </xf>
    <xf numFmtId="0" fontId="4" fillId="0" borderId="30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4" fillId="0" borderId="28" xfId="2" applyFont="1" applyFill="1" applyBorder="1" applyAlignment="1">
      <alignment horizontal="center" vertical="center"/>
    </xf>
    <xf numFmtId="0" fontId="8" fillId="0" borderId="0" xfId="2" applyFont="1" applyFill="1"/>
    <xf numFmtId="0" fontId="8" fillId="0" borderId="0" xfId="6" applyFont="1" applyAlignment="1">
      <alignment vertical="center"/>
    </xf>
    <xf numFmtId="3" fontId="8" fillId="0" borderId="1" xfId="6" applyNumberFormat="1" applyFont="1" applyBorder="1" applyAlignment="1">
      <alignment horizontal="right" vertical="center"/>
    </xf>
    <xf numFmtId="0" fontId="8" fillId="0" borderId="18" xfId="6" applyFont="1" applyBorder="1" applyAlignment="1">
      <alignment horizontal="center" vertical="center"/>
    </xf>
    <xf numFmtId="3" fontId="8" fillId="0" borderId="0" xfId="6" applyNumberFormat="1" applyFont="1" applyAlignment="1">
      <alignment horizontal="right" vertical="center"/>
    </xf>
    <xf numFmtId="0" fontId="8" fillId="0" borderId="3" xfId="6" applyFont="1" applyBorder="1" applyAlignment="1">
      <alignment horizontal="center" vertical="center"/>
    </xf>
    <xf numFmtId="0" fontId="8" fillId="0" borderId="3" xfId="6" applyFont="1" applyBorder="1" applyAlignment="1">
      <alignment horizontal="left" vertical="center"/>
    </xf>
    <xf numFmtId="0" fontId="8" fillId="0" borderId="0" xfId="6" applyFont="1" applyAlignment="1">
      <alignment horizontal="right" vertical="center"/>
    </xf>
    <xf numFmtId="0" fontId="8" fillId="0" borderId="19" xfId="6" applyFont="1" applyBorder="1" applyAlignment="1">
      <alignment horizontal="center" vertical="center"/>
    </xf>
    <xf numFmtId="0" fontId="8" fillId="0" borderId="39" xfId="6" applyFont="1" applyBorder="1" applyAlignment="1">
      <alignment horizontal="center" vertical="center"/>
    </xf>
    <xf numFmtId="0" fontId="8" fillId="0" borderId="40" xfId="6" applyFont="1" applyBorder="1" applyAlignment="1">
      <alignment horizontal="center" vertical="center"/>
    </xf>
    <xf numFmtId="0" fontId="16" fillId="0" borderId="0" xfId="1" applyFont="1">
      <alignment vertical="center"/>
    </xf>
    <xf numFmtId="0" fontId="8" fillId="0" borderId="0" xfId="6" applyFont="1" applyAlignment="1">
      <alignment horizontal="right"/>
    </xf>
    <xf numFmtId="0" fontId="10" fillId="0" borderId="0" xfId="6" applyFont="1" applyAlignment="1">
      <alignment vertical="center"/>
    </xf>
    <xf numFmtId="38" fontId="4" fillId="0" borderId="23" xfId="5" applyFont="1" applyFill="1" applyBorder="1" applyAlignment="1">
      <alignment horizontal="right" vertical="center"/>
    </xf>
    <xf numFmtId="0" fontId="8" fillId="0" borderId="24" xfId="2" applyFont="1" applyFill="1" applyBorder="1" applyAlignment="1">
      <alignment vertical="center"/>
    </xf>
    <xf numFmtId="0" fontId="8" fillId="0" borderId="23" xfId="2" applyFont="1" applyFill="1" applyBorder="1" applyAlignment="1">
      <alignment vertical="center"/>
    </xf>
    <xf numFmtId="38" fontId="4" fillId="0" borderId="0" xfId="5" applyFont="1" applyFill="1" applyAlignment="1">
      <alignment horizontal="right" vertical="center"/>
    </xf>
    <xf numFmtId="38" fontId="4" fillId="0" borderId="0" xfId="5" applyFont="1" applyFill="1" applyAlignment="1">
      <alignment vertical="center"/>
    </xf>
    <xf numFmtId="38" fontId="8" fillId="0" borderId="0" xfId="5" applyFont="1">
      <alignment vertical="center"/>
    </xf>
    <xf numFmtId="0" fontId="17" fillId="0" borderId="5" xfId="2" applyFont="1" applyFill="1" applyBorder="1" applyAlignment="1">
      <alignment horizontal="left" vertical="center"/>
    </xf>
    <xf numFmtId="38" fontId="8" fillId="0" borderId="0" xfId="5" applyFont="1" applyFill="1">
      <alignment vertical="center"/>
    </xf>
    <xf numFmtId="0" fontId="17" fillId="0" borderId="25" xfId="2" applyFont="1" applyFill="1" applyBorder="1" applyAlignment="1">
      <alignment horizontal="center" vertical="center" wrapText="1"/>
    </xf>
    <xf numFmtId="0" fontId="17" fillId="0" borderId="26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 wrapText="1"/>
    </xf>
    <xf numFmtId="3" fontId="4" fillId="0" borderId="23" xfId="2" applyNumberFormat="1" applyFont="1" applyFill="1" applyBorder="1" applyAlignment="1">
      <alignment horizontal="right" vertical="center"/>
    </xf>
    <xf numFmtId="0" fontId="17" fillId="0" borderId="46" xfId="2" applyFont="1" applyFill="1" applyBorder="1" applyAlignment="1">
      <alignment horizontal="center" vertical="center"/>
    </xf>
    <xf numFmtId="179" fontId="13" fillId="0" borderId="1" xfId="7" applyNumberFormat="1" applyFont="1" applyBorder="1" applyAlignment="1">
      <alignment horizontal="right" vertical="center"/>
    </xf>
    <xf numFmtId="49" fontId="19" fillId="0" borderId="1" xfId="7" applyNumberFormat="1" applyFont="1" applyBorder="1" applyAlignment="1">
      <alignment vertical="center" shrinkToFit="1"/>
    </xf>
    <xf numFmtId="179" fontId="13" fillId="0" borderId="0" xfId="7" applyNumberFormat="1" applyFont="1" applyAlignment="1">
      <alignment horizontal="right" vertical="center"/>
    </xf>
    <xf numFmtId="49" fontId="19" fillId="0" borderId="0" xfId="7" applyNumberFormat="1" applyFont="1" applyAlignment="1">
      <alignment horizontal="distributed" vertical="center" shrinkToFit="1"/>
    </xf>
    <xf numFmtId="49" fontId="19" fillId="0" borderId="0" xfId="7" applyNumberFormat="1" applyFont="1" applyAlignment="1">
      <alignment vertical="center" shrinkToFit="1"/>
    </xf>
    <xf numFmtId="49" fontId="13" fillId="0" borderId="49" xfId="7" applyNumberFormat="1" applyFont="1" applyBorder="1" applyAlignment="1">
      <alignment horizontal="center" vertical="center" wrapText="1"/>
    </xf>
    <xf numFmtId="49" fontId="13" fillId="0" borderId="50" xfId="7" applyNumberFormat="1" applyFont="1" applyBorder="1" applyAlignment="1">
      <alignment horizontal="center" vertical="center" wrapText="1"/>
    </xf>
    <xf numFmtId="179" fontId="19" fillId="0" borderId="1" xfId="7" applyNumberFormat="1" applyFont="1" applyBorder="1" applyAlignment="1">
      <alignment horizontal="right" vertical="center"/>
    </xf>
    <xf numFmtId="179" fontId="19" fillId="0" borderId="54" xfId="7" applyNumberFormat="1" applyFont="1" applyBorder="1" applyAlignment="1">
      <alignment horizontal="right" vertical="center"/>
    </xf>
    <xf numFmtId="179" fontId="19" fillId="0" borderId="0" xfId="7" applyNumberFormat="1" applyFont="1" applyAlignment="1">
      <alignment horizontal="right" vertical="center"/>
    </xf>
    <xf numFmtId="179" fontId="19" fillId="0" borderId="4" xfId="7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vertical="top"/>
    </xf>
    <xf numFmtId="0" fontId="10" fillId="0" borderId="0" xfId="1" applyFont="1">
      <alignment vertical="center"/>
    </xf>
    <xf numFmtId="3" fontId="6" fillId="0" borderId="23" xfId="1" applyNumberFormat="1" applyFont="1" applyBorder="1">
      <alignment vertical="center"/>
    </xf>
    <xf numFmtId="0" fontId="6" fillId="0" borderId="24" xfId="1" applyFont="1" applyBorder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>
      <alignment vertical="center"/>
    </xf>
    <xf numFmtId="3" fontId="4" fillId="0" borderId="0" xfId="1" applyNumberFormat="1" applyFont="1">
      <alignment vertical="center"/>
    </xf>
    <xf numFmtId="0" fontId="8" fillId="0" borderId="5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3" fontId="8" fillId="0" borderId="0" xfId="1" applyNumberFormat="1" applyFont="1">
      <alignment vertical="center"/>
    </xf>
    <xf numFmtId="0" fontId="8" fillId="0" borderId="5" xfId="1" applyFont="1" applyBorder="1">
      <alignment vertical="center"/>
    </xf>
    <xf numFmtId="0" fontId="8" fillId="0" borderId="26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 wrapText="1"/>
    </xf>
    <xf numFmtId="0" fontId="8" fillId="0" borderId="0" xfId="1" applyFont="1" applyAlignment="1">
      <alignment horizontal="right"/>
    </xf>
    <xf numFmtId="38" fontId="13" fillId="0" borderId="0" xfId="3" applyFont="1" applyAlignment="1">
      <alignment vertical="center"/>
    </xf>
    <xf numFmtId="38" fontId="10" fillId="0" borderId="0" xfId="3" applyFont="1" applyAlignment="1">
      <alignment vertical="center"/>
    </xf>
    <xf numFmtId="0" fontId="21" fillId="0" borderId="0" xfId="1" applyFont="1">
      <alignment vertical="center"/>
    </xf>
    <xf numFmtId="180" fontId="9" fillId="0" borderId="1" xfId="3" applyNumberFormat="1" applyFont="1" applyBorder="1" applyAlignment="1">
      <alignment horizontal="right" vertical="center"/>
    </xf>
    <xf numFmtId="38" fontId="9" fillId="0" borderId="18" xfId="3" applyFont="1" applyBorder="1" applyAlignment="1">
      <alignment horizontal="center" vertical="center" shrinkToFit="1"/>
    </xf>
    <xf numFmtId="180" fontId="9" fillId="0" borderId="0" xfId="3" applyNumberFormat="1" applyFont="1" applyAlignment="1">
      <alignment horizontal="right" vertical="center"/>
    </xf>
    <xf numFmtId="38" fontId="9" fillId="0" borderId="3" xfId="3" applyFont="1" applyBorder="1" applyAlignment="1">
      <alignment horizontal="center" vertical="center" shrinkToFit="1"/>
    </xf>
    <xf numFmtId="180" fontId="9" fillId="0" borderId="0" xfId="3" applyNumberFormat="1" applyFont="1" applyAlignment="1">
      <alignment vertical="center"/>
    </xf>
    <xf numFmtId="38" fontId="9" fillId="0" borderId="19" xfId="3" applyFont="1" applyBorder="1" applyAlignment="1">
      <alignment horizontal="center" vertical="center" shrinkToFit="1"/>
    </xf>
    <xf numFmtId="38" fontId="17" fillId="0" borderId="20" xfId="3" applyFont="1" applyBorder="1" applyAlignment="1">
      <alignment horizontal="center" vertical="center" wrapText="1"/>
    </xf>
    <xf numFmtId="38" fontId="17" fillId="0" borderId="21" xfId="3" applyFont="1" applyBorder="1" applyAlignment="1">
      <alignment horizontal="center" vertical="center" wrapText="1"/>
    </xf>
    <xf numFmtId="38" fontId="9" fillId="0" borderId="22" xfId="3" applyFont="1" applyBorder="1" applyAlignment="1">
      <alignment horizontal="center" vertical="center" wrapText="1"/>
    </xf>
    <xf numFmtId="38" fontId="13" fillId="0" borderId="0" xfId="3" applyFont="1" applyAlignment="1">
      <alignment horizontal="right"/>
    </xf>
    <xf numFmtId="0" fontId="13" fillId="0" borderId="0" xfId="4" applyFont="1" applyAlignment="1">
      <alignment vertical="center"/>
    </xf>
    <xf numFmtId="177" fontId="13" fillId="0" borderId="0" xfId="4" applyNumberFormat="1" applyFont="1" applyAlignment="1">
      <alignment vertical="center"/>
    </xf>
    <xf numFmtId="38" fontId="22" fillId="0" borderId="1" xfId="3" applyFont="1" applyBorder="1" applyAlignment="1">
      <alignment horizontal="right" vertical="center"/>
    </xf>
    <xf numFmtId="177" fontId="22" fillId="0" borderId="1" xfId="3" applyNumberFormat="1" applyFont="1" applyBorder="1" applyAlignment="1">
      <alignment horizontal="right" vertical="center"/>
    </xf>
    <xf numFmtId="38" fontId="22" fillId="0" borderId="54" xfId="3" applyFont="1" applyBorder="1" applyAlignment="1">
      <alignment horizontal="right" vertical="center"/>
    </xf>
    <xf numFmtId="0" fontId="9" fillId="0" borderId="54" xfId="4" applyFont="1" applyBorder="1" applyAlignment="1">
      <alignment horizontal="distributed" vertical="center"/>
    </xf>
    <xf numFmtId="38" fontId="9" fillId="0" borderId="1" xfId="3" applyFont="1" applyBorder="1" applyAlignment="1">
      <alignment horizontal="right" vertical="center"/>
    </xf>
    <xf numFmtId="177" fontId="9" fillId="0" borderId="1" xfId="3" applyNumberFormat="1" applyFont="1" applyBorder="1" applyAlignment="1">
      <alignment horizontal="right" vertical="center"/>
    </xf>
    <xf numFmtId="38" fontId="9" fillId="0" borderId="54" xfId="3" applyFont="1" applyBorder="1" applyAlignment="1">
      <alignment horizontal="right" vertical="center"/>
    </xf>
    <xf numFmtId="0" fontId="9" fillId="0" borderId="18" xfId="4" applyFont="1" applyBorder="1" applyAlignment="1">
      <alignment horizontal="distributed" vertical="center"/>
    </xf>
    <xf numFmtId="38" fontId="22" fillId="0" borderId="0" xfId="3" applyFont="1" applyBorder="1" applyAlignment="1">
      <alignment horizontal="right" vertical="center"/>
    </xf>
    <xf numFmtId="177" fontId="22" fillId="0" borderId="0" xfId="3" applyNumberFormat="1" applyFont="1" applyBorder="1" applyAlignment="1">
      <alignment horizontal="right" vertical="center"/>
    </xf>
    <xf numFmtId="38" fontId="22" fillId="0" borderId="4" xfId="3" applyFont="1" applyBorder="1" applyAlignment="1">
      <alignment horizontal="right" vertical="center"/>
    </xf>
    <xf numFmtId="0" fontId="9" fillId="0" borderId="4" xfId="4" applyFont="1" applyBorder="1" applyAlignment="1">
      <alignment horizontal="distributed" vertical="center"/>
    </xf>
    <xf numFmtId="38" fontId="9" fillId="0" borderId="0" xfId="3" applyFont="1" applyBorder="1" applyAlignment="1">
      <alignment horizontal="right" vertical="center"/>
    </xf>
    <xf numFmtId="177" fontId="9" fillId="0" borderId="0" xfId="3" applyNumberFormat="1" applyFont="1" applyBorder="1" applyAlignment="1">
      <alignment horizontal="right" vertical="center"/>
    </xf>
    <xf numFmtId="38" fontId="9" fillId="0" borderId="4" xfId="3" applyFont="1" applyBorder="1" applyAlignment="1">
      <alignment horizontal="right" vertical="center"/>
    </xf>
    <xf numFmtId="0" fontId="9" fillId="0" borderId="3" xfId="4" applyFont="1" applyBorder="1" applyAlignment="1">
      <alignment horizontal="distributed" vertical="center"/>
    </xf>
    <xf numFmtId="0" fontId="9" fillId="0" borderId="4" xfId="4" applyFont="1" applyBorder="1" applyAlignment="1">
      <alignment vertical="center"/>
    </xf>
    <xf numFmtId="0" fontId="9" fillId="0" borderId="3" xfId="4" applyFont="1" applyBorder="1" applyAlignment="1">
      <alignment vertical="center"/>
    </xf>
    <xf numFmtId="0" fontId="23" fillId="0" borderId="4" xfId="4" applyFont="1" applyBorder="1" applyAlignment="1">
      <alignment horizontal="distributed" vertical="center"/>
    </xf>
    <xf numFmtId="0" fontId="23" fillId="0" borderId="3" xfId="4" applyFont="1" applyBorder="1" applyAlignment="1">
      <alignment horizontal="distributed" vertical="center"/>
    </xf>
    <xf numFmtId="0" fontId="7" fillId="0" borderId="4" xfId="4" applyFont="1" applyBorder="1" applyAlignment="1">
      <alignment horizontal="distributed" vertical="center"/>
    </xf>
    <xf numFmtId="0" fontId="7" fillId="0" borderId="3" xfId="4" applyFont="1" applyBorder="1" applyAlignment="1">
      <alignment horizontal="distributed" vertical="center"/>
    </xf>
    <xf numFmtId="0" fontId="24" fillId="0" borderId="4" xfId="4" applyFont="1" applyBorder="1" applyAlignment="1">
      <alignment horizontal="distributed" vertical="center"/>
    </xf>
    <xf numFmtId="0" fontId="24" fillId="0" borderId="3" xfId="4" applyFont="1" applyBorder="1" applyAlignment="1">
      <alignment horizontal="distributed" vertical="center"/>
    </xf>
    <xf numFmtId="0" fontId="25" fillId="0" borderId="4" xfId="4" applyFont="1" applyBorder="1" applyAlignment="1">
      <alignment horizontal="distributed" vertical="center"/>
    </xf>
    <xf numFmtId="0" fontId="25" fillId="0" borderId="3" xfId="4" applyFont="1" applyBorder="1" applyAlignment="1">
      <alignment horizontal="distributed" vertical="center"/>
    </xf>
    <xf numFmtId="0" fontId="9" fillId="0" borderId="4" xfId="4" applyFont="1" applyBorder="1" applyAlignment="1">
      <alignment horizontal="distributed" vertical="center" indent="1"/>
    </xf>
    <xf numFmtId="0" fontId="9" fillId="0" borderId="3" xfId="4" applyFont="1" applyBorder="1" applyAlignment="1">
      <alignment horizontal="distributed" vertical="center" indent="1"/>
    </xf>
    <xf numFmtId="0" fontId="9" fillId="0" borderId="4" xfId="4" applyFont="1" applyBorder="1" applyAlignment="1">
      <alignment horizontal="distributed" vertical="center" indent="2"/>
    </xf>
    <xf numFmtId="0" fontId="9" fillId="0" borderId="3" xfId="4" applyFont="1" applyBorder="1" applyAlignment="1">
      <alignment horizontal="distributed" vertical="center" indent="2"/>
    </xf>
    <xf numFmtId="38" fontId="22" fillId="0" borderId="37" xfId="3" applyFont="1" applyBorder="1" applyAlignment="1">
      <alignment horizontal="right" vertical="center"/>
    </xf>
    <xf numFmtId="38" fontId="22" fillId="0" borderId="59" xfId="3" applyFont="1" applyBorder="1" applyAlignment="1">
      <alignment horizontal="right" vertical="center"/>
    </xf>
    <xf numFmtId="38" fontId="9" fillId="0" borderId="37" xfId="3" applyFont="1" applyBorder="1" applyAlignment="1">
      <alignment horizontal="right" vertical="center"/>
    </xf>
    <xf numFmtId="38" fontId="9" fillId="0" borderId="59" xfId="3" applyFont="1" applyBorder="1" applyAlignment="1">
      <alignment horizontal="right" vertical="center"/>
    </xf>
    <xf numFmtId="0" fontId="22" fillId="0" borderId="25" xfId="4" applyFont="1" applyBorder="1" applyAlignment="1">
      <alignment horizontal="center" vertical="center" shrinkToFit="1"/>
    </xf>
    <xf numFmtId="0" fontId="22" fillId="0" borderId="26" xfId="4" applyFont="1" applyBorder="1" applyAlignment="1">
      <alignment horizontal="center" vertical="center" shrinkToFit="1"/>
    </xf>
    <xf numFmtId="0" fontId="22" fillId="0" borderId="60" xfId="4" applyFont="1" applyBorder="1" applyAlignment="1">
      <alignment horizontal="center" vertical="center" shrinkToFit="1"/>
    </xf>
    <xf numFmtId="0" fontId="22" fillId="0" borderId="27" xfId="4" applyFont="1" applyBorder="1" applyAlignment="1">
      <alignment horizontal="center" vertical="center" shrinkToFit="1"/>
    </xf>
    <xf numFmtId="0" fontId="9" fillId="0" borderId="25" xfId="4" applyFont="1" applyBorder="1" applyAlignment="1">
      <alignment horizontal="center" vertical="center" shrinkToFit="1"/>
    </xf>
    <xf numFmtId="0" fontId="9" fillId="0" borderId="26" xfId="4" applyFont="1" applyBorder="1" applyAlignment="1">
      <alignment horizontal="center" vertical="center" shrinkToFit="1"/>
    </xf>
    <xf numFmtId="0" fontId="9" fillId="0" borderId="60" xfId="4" applyFont="1" applyBorder="1" applyAlignment="1">
      <alignment horizontal="center" vertical="center" shrinkToFit="1"/>
    </xf>
    <xf numFmtId="0" fontId="9" fillId="0" borderId="27" xfId="4" applyFont="1" applyBorder="1" applyAlignment="1">
      <alignment horizontal="center" vertical="center" shrinkToFit="1"/>
    </xf>
    <xf numFmtId="0" fontId="9" fillId="0" borderId="63" xfId="4" applyFont="1" applyBorder="1" applyAlignment="1">
      <alignment horizontal="distributed" vertical="center"/>
    </xf>
    <xf numFmtId="181" fontId="26" fillId="0" borderId="1" xfId="7" quotePrefix="1" applyNumberFormat="1" applyFont="1" applyBorder="1" applyAlignment="1">
      <alignment horizontal="right" vertical="center" shrinkToFit="1"/>
    </xf>
    <xf numFmtId="182" fontId="9" fillId="0" borderId="1" xfId="4" applyNumberFormat="1" applyFont="1" applyBorder="1" applyAlignment="1">
      <alignment horizontal="right" vertical="center" shrinkToFit="1"/>
    </xf>
    <xf numFmtId="181" fontId="26" fillId="0" borderId="54" xfId="7" quotePrefix="1" applyNumberFormat="1" applyFont="1" applyBorder="1" applyAlignment="1">
      <alignment horizontal="right" vertical="center" shrinkToFit="1"/>
    </xf>
    <xf numFmtId="0" fontId="9" fillId="0" borderId="64" xfId="4" applyFont="1" applyBorder="1" applyAlignment="1">
      <alignment horizontal="distributed" vertical="center"/>
    </xf>
    <xf numFmtId="181" fontId="26" fillId="0" borderId="0" xfId="7" quotePrefix="1" applyNumberFormat="1" applyFont="1" applyAlignment="1">
      <alignment horizontal="right" vertical="center" shrinkToFit="1"/>
    </xf>
    <xf numFmtId="182" fontId="9" fillId="0" borderId="0" xfId="4" applyNumberFormat="1" applyFont="1" applyAlignment="1">
      <alignment horizontal="right" vertical="center" shrinkToFit="1"/>
    </xf>
    <xf numFmtId="181" fontId="26" fillId="0" borderId="4" xfId="7" quotePrefix="1" applyNumberFormat="1" applyFont="1" applyBorder="1" applyAlignment="1">
      <alignment horizontal="right" vertical="center" shrinkToFit="1"/>
    </xf>
    <xf numFmtId="0" fontId="9" fillId="0" borderId="64" xfId="4" applyFont="1" applyBorder="1" applyAlignment="1">
      <alignment vertical="center"/>
    </xf>
    <xf numFmtId="37" fontId="9" fillId="0" borderId="0" xfId="4" applyNumberFormat="1" applyFont="1" applyAlignment="1">
      <alignment horizontal="right" vertical="center" shrinkToFit="1"/>
    </xf>
    <xf numFmtId="183" fontId="9" fillId="0" borderId="0" xfId="4" applyNumberFormat="1" applyFont="1" applyAlignment="1">
      <alignment horizontal="right" vertical="center" shrinkToFit="1"/>
    </xf>
    <xf numFmtId="37" fontId="9" fillId="0" borderId="4" xfId="4" applyNumberFormat="1" applyFont="1" applyBorder="1" applyAlignment="1">
      <alignment horizontal="right" vertical="center" shrinkToFit="1"/>
    </xf>
    <xf numFmtId="0" fontId="9" fillId="0" borderId="0" xfId="1" applyFont="1">
      <alignment vertical="center"/>
    </xf>
    <xf numFmtId="0" fontId="8" fillId="0" borderId="3" xfId="1" applyFont="1" applyBorder="1">
      <alignment vertical="center"/>
    </xf>
    <xf numFmtId="0" fontId="7" fillId="0" borderId="64" xfId="4" applyFont="1" applyBorder="1" applyAlignment="1">
      <alignment horizontal="distributed" vertical="center"/>
    </xf>
    <xf numFmtId="0" fontId="7" fillId="0" borderId="3" xfId="4" applyFont="1" applyBorder="1" applyAlignment="1">
      <alignment horizontal="distributed" vertical="center" shrinkToFit="1"/>
    </xf>
    <xf numFmtId="0" fontId="24" fillId="0" borderId="64" xfId="4" applyFont="1" applyBorder="1" applyAlignment="1">
      <alignment horizontal="distributed" vertical="center"/>
    </xf>
    <xf numFmtId="0" fontId="17" fillId="0" borderId="64" xfId="4" applyFont="1" applyBorder="1" applyAlignment="1">
      <alignment horizontal="distributed" vertical="center"/>
    </xf>
    <xf numFmtId="0" fontId="9" fillId="0" borderId="0" xfId="4" applyFont="1" applyAlignment="1">
      <alignment vertical="center" shrinkToFit="1"/>
    </xf>
    <xf numFmtId="177" fontId="9" fillId="0" borderId="0" xfId="3" applyNumberFormat="1" applyFont="1" applyBorder="1" applyAlignment="1">
      <alignment vertical="center" shrinkToFit="1"/>
    </xf>
    <xf numFmtId="0" fontId="8" fillId="0" borderId="3" xfId="4" applyFont="1" applyBorder="1" applyAlignment="1">
      <alignment horizontal="distributed" vertical="center" shrinkToFit="1"/>
    </xf>
    <xf numFmtId="0" fontId="9" fillId="0" borderId="64" xfId="4" applyFont="1" applyBorder="1" applyAlignment="1">
      <alignment horizontal="distributed" vertical="center" indent="1"/>
    </xf>
    <xf numFmtId="38" fontId="9" fillId="0" borderId="0" xfId="3" applyFont="1" applyBorder="1" applyAlignment="1">
      <alignment vertical="center" shrinkToFit="1"/>
    </xf>
    <xf numFmtId="0" fontId="9" fillId="0" borderId="3" xfId="4" applyFont="1" applyBorder="1" applyAlignment="1">
      <alignment horizontal="distributed" vertical="center" indent="1" shrinkToFit="1"/>
    </xf>
    <xf numFmtId="0" fontId="9" fillId="0" borderId="3" xfId="4" applyFont="1" applyBorder="1" applyAlignment="1">
      <alignment horizontal="distributed" vertical="center" indent="2" shrinkToFit="1"/>
    </xf>
    <xf numFmtId="0" fontId="9" fillId="0" borderId="64" xfId="4" applyFont="1" applyBorder="1" applyAlignment="1">
      <alignment horizontal="distributed" vertical="center" indent="2"/>
    </xf>
    <xf numFmtId="177" fontId="9" fillId="0" borderId="48" xfId="3" applyNumberFormat="1" applyFont="1" applyBorder="1" applyAlignment="1">
      <alignment vertical="center" shrinkToFit="1"/>
    </xf>
    <xf numFmtId="0" fontId="9" fillId="0" borderId="19" xfId="4" applyFont="1" applyBorder="1" applyAlignment="1">
      <alignment horizontal="distributed" vertical="center" indent="2" shrinkToFit="1"/>
    </xf>
    <xf numFmtId="0" fontId="9" fillId="0" borderId="39" xfId="4" applyFont="1" applyBorder="1" applyAlignment="1">
      <alignment horizontal="center" vertical="center" shrinkToFit="1"/>
    </xf>
    <xf numFmtId="0" fontId="9" fillId="0" borderId="40" xfId="4" applyFont="1" applyBorder="1" applyAlignment="1">
      <alignment horizontal="center" vertical="center" shrinkToFit="1"/>
    </xf>
    <xf numFmtId="0" fontId="9" fillId="0" borderId="65" xfId="4" applyFont="1" applyBorder="1" applyAlignment="1">
      <alignment horizontal="center" vertical="center" shrinkToFit="1"/>
    </xf>
    <xf numFmtId="0" fontId="10" fillId="0" borderId="0" xfId="4" applyFont="1" applyAlignment="1">
      <alignment vertical="center"/>
    </xf>
    <xf numFmtId="49" fontId="26" fillId="0" borderId="0" xfId="2" applyNumberFormat="1" applyFont="1" applyFill="1" applyAlignment="1">
      <alignment horizontal="left" vertical="center"/>
    </xf>
    <xf numFmtId="3" fontId="22" fillId="0" borderId="23" xfId="2" applyNumberFormat="1" applyFont="1" applyFill="1" applyBorder="1" applyAlignment="1">
      <alignment horizontal="right" vertical="center" shrinkToFit="1"/>
    </xf>
    <xf numFmtId="3" fontId="9" fillId="0" borderId="23" xfId="2" applyNumberFormat="1" applyFont="1" applyFill="1" applyBorder="1" applyAlignment="1">
      <alignment horizontal="right" vertical="center" shrinkToFit="1"/>
    </xf>
    <xf numFmtId="3" fontId="22" fillId="0" borderId="0" xfId="2" applyNumberFormat="1" applyFont="1" applyFill="1" applyAlignment="1">
      <alignment horizontal="right" vertical="center" shrinkToFit="1"/>
    </xf>
    <xf numFmtId="3" fontId="9" fillId="0" borderId="0" xfId="2" applyNumberFormat="1" applyFont="1" applyFill="1" applyAlignment="1">
      <alignment horizontal="right" vertical="center" shrinkToFit="1"/>
    </xf>
    <xf numFmtId="0" fontId="9" fillId="0" borderId="5" xfId="2" applyFont="1" applyFill="1" applyBorder="1" applyAlignment="1">
      <alignment horizontal="distributed" vertical="center" wrapText="1" shrinkToFit="1"/>
    </xf>
    <xf numFmtId="0" fontId="9" fillId="0" borderId="0" xfId="2" applyFont="1" applyFill="1" applyAlignment="1">
      <alignment vertical="center" shrinkToFit="1"/>
    </xf>
    <xf numFmtId="0" fontId="28" fillId="0" borderId="0" xfId="1" applyFont="1" applyAlignment="1">
      <alignment horizontal="right" vertical="center"/>
    </xf>
    <xf numFmtId="0" fontId="9" fillId="0" borderId="5" xfId="2" applyFont="1" applyFill="1" applyBorder="1" applyAlignment="1">
      <alignment horizontal="distributed" vertical="center" shrinkToFit="1"/>
    </xf>
    <xf numFmtId="0" fontId="22" fillId="0" borderId="0" xfId="2" applyFont="1" applyFill="1" applyAlignment="1">
      <alignment horizontal="right" vertical="center" shrinkToFit="1"/>
    </xf>
    <xf numFmtId="0" fontId="9" fillId="0" borderId="0" xfId="2" applyFont="1" applyFill="1" applyAlignment="1">
      <alignment horizontal="right" vertical="center" shrinkToFit="1"/>
    </xf>
    <xf numFmtId="0" fontId="9" fillId="0" borderId="3" xfId="2" applyFont="1" applyFill="1" applyBorder="1" applyAlignment="1">
      <alignment horizontal="distributed" vertical="center" shrinkToFit="1"/>
    </xf>
    <xf numFmtId="0" fontId="22" fillId="0" borderId="25" xfId="2" applyFont="1" applyFill="1" applyBorder="1" applyAlignment="1">
      <alignment horizontal="center" vertical="center" shrinkToFit="1"/>
    </xf>
    <xf numFmtId="0" fontId="22" fillId="0" borderId="26" xfId="2" applyFont="1" applyFill="1" applyBorder="1" applyAlignment="1">
      <alignment horizontal="center" vertical="center" shrinkToFit="1"/>
    </xf>
    <xf numFmtId="0" fontId="22" fillId="0" borderId="46" xfId="2" applyFont="1" applyFill="1" applyBorder="1" applyAlignment="1">
      <alignment horizontal="center" vertical="center" shrinkToFit="1"/>
    </xf>
    <xf numFmtId="0" fontId="9" fillId="0" borderId="25" xfId="2" applyFont="1" applyFill="1" applyBorder="1" applyAlignment="1">
      <alignment horizontal="center" vertical="center" shrinkToFit="1"/>
    </xf>
    <xf numFmtId="0" fontId="9" fillId="0" borderId="26" xfId="2" applyFont="1" applyFill="1" applyBorder="1" applyAlignment="1">
      <alignment horizontal="center" vertical="center" shrinkToFit="1"/>
    </xf>
    <xf numFmtId="0" fontId="9" fillId="0" borderId="46" xfId="2" applyFont="1" applyFill="1" applyBorder="1" applyAlignment="1">
      <alignment horizontal="center" vertical="center" shrinkToFit="1"/>
    </xf>
    <xf numFmtId="0" fontId="9" fillId="0" borderId="66" xfId="2" applyFont="1" applyFill="1" applyBorder="1" applyAlignment="1">
      <alignment horizontal="center" vertical="center" shrinkToFit="1"/>
    </xf>
    <xf numFmtId="0" fontId="9" fillId="0" borderId="0" xfId="2" applyFont="1" applyFill="1" applyAlignment="1">
      <alignment horizontal="right"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horizontal="right"/>
    </xf>
    <xf numFmtId="38" fontId="22" fillId="0" borderId="1" xfId="3" applyFont="1" applyFill="1" applyBorder="1" applyAlignment="1">
      <alignment vertical="center"/>
    </xf>
    <xf numFmtId="38" fontId="9" fillId="0" borderId="1" xfId="3" applyFont="1" applyFill="1" applyBorder="1" applyAlignment="1">
      <alignment vertical="center"/>
    </xf>
    <xf numFmtId="38" fontId="22" fillId="0" borderId="0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vertical="center"/>
    </xf>
    <xf numFmtId="0" fontId="9" fillId="0" borderId="3" xfId="4" applyFont="1" applyBorder="1" applyAlignment="1">
      <alignment horizontal="distributed" vertical="center" wrapText="1"/>
    </xf>
    <xf numFmtId="0" fontId="9" fillId="0" borderId="0" xfId="4" applyFont="1" applyAlignment="1">
      <alignment vertical="center"/>
    </xf>
    <xf numFmtId="38" fontId="22" fillId="0" borderId="0" xfId="3" applyFont="1" applyFill="1" applyBorder="1" applyAlignment="1">
      <alignment vertical="center"/>
    </xf>
    <xf numFmtId="0" fontId="22" fillId="0" borderId="0" xfId="4" applyFont="1" applyAlignment="1">
      <alignment horizontal="right" vertical="center"/>
    </xf>
    <xf numFmtId="0" fontId="22" fillId="0" borderId="39" xfId="4" applyFont="1" applyBorder="1" applyAlignment="1">
      <alignment horizontal="center" vertical="center"/>
    </xf>
    <xf numFmtId="0" fontId="22" fillId="0" borderId="40" xfId="4" applyFont="1" applyBorder="1" applyAlignment="1">
      <alignment horizontal="center" vertical="center"/>
    </xf>
    <xf numFmtId="0" fontId="9" fillId="0" borderId="39" xfId="4" applyFont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0" xfId="4" applyFont="1" applyAlignment="1">
      <alignment horizontal="right" vertical="center"/>
    </xf>
    <xf numFmtId="180" fontId="28" fillId="0" borderId="23" xfId="2" applyNumberFormat="1" applyFont="1" applyFill="1" applyBorder="1" applyAlignment="1">
      <alignment horizontal="right" vertical="center"/>
    </xf>
    <xf numFmtId="3" fontId="28" fillId="0" borderId="34" xfId="2" applyNumberFormat="1" applyFont="1" applyFill="1" applyBorder="1" applyAlignment="1">
      <alignment vertical="center"/>
    </xf>
    <xf numFmtId="180" fontId="8" fillId="0" borderId="23" xfId="2" applyNumberFormat="1" applyFont="1" applyFill="1" applyBorder="1" applyAlignment="1">
      <alignment horizontal="right" vertical="center"/>
    </xf>
    <xf numFmtId="3" fontId="8" fillId="0" borderId="34" xfId="2" applyNumberFormat="1" applyFont="1" applyFill="1" applyBorder="1" applyAlignment="1">
      <alignment vertical="center"/>
    </xf>
    <xf numFmtId="3" fontId="8" fillId="0" borderId="23" xfId="2" applyNumberFormat="1" applyFont="1" applyFill="1" applyBorder="1" applyAlignment="1">
      <alignment vertical="center"/>
    </xf>
    <xf numFmtId="180" fontId="28" fillId="0" borderId="44" xfId="2" applyNumberFormat="1" applyFont="1" applyFill="1" applyBorder="1" applyAlignment="1">
      <alignment horizontal="right" vertical="center"/>
    </xf>
    <xf numFmtId="0" fontId="28" fillId="0" borderId="6" xfId="2" applyFont="1" applyFill="1" applyBorder="1" applyAlignment="1">
      <alignment horizontal="distributed" vertical="center"/>
    </xf>
    <xf numFmtId="180" fontId="8" fillId="0" borderId="44" xfId="2" applyNumberFormat="1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distributed" vertical="center"/>
    </xf>
    <xf numFmtId="3" fontId="8" fillId="0" borderId="44" xfId="2" applyNumberFormat="1" applyFont="1" applyFill="1" applyBorder="1" applyAlignment="1">
      <alignment vertical="center"/>
    </xf>
    <xf numFmtId="0" fontId="8" fillId="0" borderId="44" xfId="2" applyFont="1" applyFill="1" applyBorder="1" applyAlignment="1">
      <alignment horizontal="distributed" vertical="center"/>
    </xf>
    <xf numFmtId="0" fontId="4" fillId="0" borderId="10" xfId="2" applyFont="1" applyFill="1" applyBorder="1" applyAlignment="1">
      <alignment horizontal="center" vertical="center"/>
    </xf>
    <xf numFmtId="180" fontId="28" fillId="0" borderId="0" xfId="2" applyNumberFormat="1" applyFont="1" applyFill="1" applyAlignment="1">
      <alignment horizontal="right" vertical="center"/>
    </xf>
    <xf numFmtId="0" fontId="28" fillId="0" borderId="36" xfId="2" applyFont="1" applyFill="1" applyBorder="1" applyAlignment="1">
      <alignment horizontal="distributed" vertical="center"/>
    </xf>
    <xf numFmtId="180" fontId="8" fillId="0" borderId="0" xfId="2" applyNumberFormat="1" applyFont="1" applyFill="1" applyAlignment="1">
      <alignment horizontal="right" vertical="center"/>
    </xf>
    <xf numFmtId="0" fontId="8" fillId="0" borderId="36" xfId="2" applyFont="1" applyFill="1" applyBorder="1" applyAlignment="1">
      <alignment horizontal="distributed" vertical="center"/>
    </xf>
    <xf numFmtId="3" fontId="8" fillId="0" borderId="0" xfId="2" applyNumberFormat="1" applyFont="1" applyFill="1" applyAlignment="1">
      <alignment vertical="center"/>
    </xf>
    <xf numFmtId="0" fontId="8" fillId="0" borderId="0" xfId="2" applyFont="1" applyFill="1" applyAlignment="1">
      <alignment horizontal="distributed" vertical="center"/>
    </xf>
    <xf numFmtId="0" fontId="28" fillId="0" borderId="38" xfId="2" applyFont="1" applyFill="1" applyBorder="1" applyAlignment="1">
      <alignment horizontal="distributed" vertical="center"/>
    </xf>
    <xf numFmtId="0" fontId="8" fillId="0" borderId="38" xfId="2" applyFont="1" applyFill="1" applyBorder="1" applyAlignment="1">
      <alignment horizontal="distributed" vertical="center"/>
    </xf>
    <xf numFmtId="0" fontId="28" fillId="0" borderId="25" xfId="2" applyFont="1" applyFill="1" applyBorder="1" applyAlignment="1">
      <alignment horizontal="center" vertical="center"/>
    </xf>
    <xf numFmtId="0" fontId="28" fillId="0" borderId="46" xfId="2" applyFont="1" applyFill="1" applyBorder="1" applyAlignment="1">
      <alignment horizontal="center" vertical="center"/>
    </xf>
    <xf numFmtId="0" fontId="8" fillId="0" borderId="25" xfId="2" applyFont="1" applyFill="1" applyBorder="1" applyAlignment="1">
      <alignment horizontal="center" vertical="center"/>
    </xf>
    <xf numFmtId="0" fontId="8" fillId="0" borderId="46" xfId="2" applyFont="1" applyFill="1" applyBorder="1" applyAlignment="1">
      <alignment horizontal="center" vertical="center"/>
    </xf>
    <xf numFmtId="0" fontId="29" fillId="0" borderId="0" xfId="2" applyFont="1" applyFill="1"/>
    <xf numFmtId="3" fontId="8" fillId="0" borderId="23" xfId="2" applyNumberFormat="1" applyFont="1" applyFill="1" applyBorder="1" applyAlignment="1">
      <alignment horizontal="right" vertical="center"/>
    </xf>
    <xf numFmtId="3" fontId="8" fillId="0" borderId="44" xfId="2" applyNumberFormat="1" applyFont="1" applyFill="1" applyBorder="1" applyAlignment="1">
      <alignment horizontal="right" vertical="center"/>
    </xf>
    <xf numFmtId="0" fontId="8" fillId="0" borderId="0" xfId="2" applyFont="1" applyFill="1" applyAlignment="1">
      <alignment horizontal="right" vertical="center"/>
    </xf>
    <xf numFmtId="0" fontId="28" fillId="0" borderId="0" xfId="1" applyFont="1">
      <alignment vertical="center"/>
    </xf>
    <xf numFmtId="0" fontId="30" fillId="0" borderId="0" xfId="1" applyFont="1" applyAlignment="1">
      <alignment horizontal="center" vertical="center"/>
    </xf>
    <xf numFmtId="3" fontId="9" fillId="0" borderId="0" xfId="2" applyNumberFormat="1" applyFont="1" applyFill="1" applyAlignment="1">
      <alignment vertical="center"/>
    </xf>
    <xf numFmtId="176" fontId="22" fillId="0" borderId="0" xfId="2" applyNumberFormat="1" applyFont="1" applyFill="1" applyAlignment="1">
      <alignment vertical="center"/>
    </xf>
    <xf numFmtId="3" fontId="22" fillId="0" borderId="0" xfId="2" applyNumberFormat="1" applyFont="1" applyFill="1" applyAlignment="1">
      <alignment vertical="center"/>
    </xf>
    <xf numFmtId="176" fontId="22" fillId="0" borderId="67" xfId="2" applyNumberFormat="1" applyFont="1" applyFill="1" applyBorder="1" applyAlignment="1">
      <alignment vertical="center"/>
    </xf>
    <xf numFmtId="3" fontId="22" fillId="0" borderId="23" xfId="2" applyNumberFormat="1" applyFont="1" applyFill="1" applyBorder="1" applyAlignment="1">
      <alignment vertical="center"/>
    </xf>
    <xf numFmtId="3" fontId="22" fillId="0" borderId="23" xfId="2" applyNumberFormat="1" applyFont="1" applyFill="1" applyBorder="1" applyAlignment="1">
      <alignment horizontal="right" vertical="center"/>
    </xf>
    <xf numFmtId="3" fontId="22" fillId="0" borderId="67" xfId="2" applyNumberFormat="1" applyFont="1" applyFill="1" applyBorder="1" applyAlignment="1">
      <alignment vertical="center"/>
    </xf>
    <xf numFmtId="49" fontId="22" fillId="0" borderId="23" xfId="2" applyNumberFormat="1" applyFont="1" applyFill="1" applyBorder="1" applyAlignment="1">
      <alignment horizontal="left" vertical="center"/>
    </xf>
    <xf numFmtId="176" fontId="9" fillId="0" borderId="4" xfId="2" applyNumberFormat="1" applyFont="1" applyFill="1" applyBorder="1" applyAlignment="1">
      <alignment vertical="center"/>
    </xf>
    <xf numFmtId="3" fontId="9" fillId="0" borderId="4" xfId="2" applyNumberFormat="1" applyFont="1" applyFill="1" applyBorder="1" applyAlignment="1">
      <alignment vertical="center"/>
    </xf>
    <xf numFmtId="49" fontId="9" fillId="0" borderId="0" xfId="2" applyNumberFormat="1" applyFont="1" applyFill="1" applyAlignment="1">
      <alignment horizontal="center" vertical="center"/>
    </xf>
    <xf numFmtId="49" fontId="9" fillId="0" borderId="5" xfId="2" applyNumberFormat="1" applyFont="1" applyFill="1" applyBorder="1" applyAlignment="1">
      <alignment horizontal="center" vertical="center"/>
    </xf>
    <xf numFmtId="176" fontId="9" fillId="0" borderId="0" xfId="2" applyNumberFormat="1" applyFont="1" applyFill="1" applyAlignment="1">
      <alignment vertical="center"/>
    </xf>
    <xf numFmtId="3" fontId="9" fillId="0" borderId="5" xfId="2" applyNumberFormat="1" applyFont="1" applyFill="1" applyBorder="1" applyAlignment="1">
      <alignment vertical="center"/>
    </xf>
    <xf numFmtId="176" fontId="26" fillId="0" borderId="0" xfId="2" applyNumberFormat="1" applyFont="1" applyFill="1" applyAlignment="1">
      <alignment vertical="center"/>
    </xf>
    <xf numFmtId="3" fontId="26" fillId="0" borderId="5" xfId="2" applyNumberFormat="1" applyFont="1" applyFill="1" applyBorder="1" applyAlignment="1">
      <alignment vertical="center"/>
    </xf>
    <xf numFmtId="3" fontId="26" fillId="0" borderId="0" xfId="2" applyNumberFormat="1" applyFont="1" applyFill="1" applyAlignment="1">
      <alignment vertical="center"/>
    </xf>
    <xf numFmtId="49" fontId="26" fillId="0" borderId="5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vertical="center"/>
    </xf>
    <xf numFmtId="0" fontId="9" fillId="0" borderId="44" xfId="2" applyFont="1" applyFill="1" applyBorder="1" applyAlignment="1">
      <alignment horizontal="center" vertical="center"/>
    </xf>
    <xf numFmtId="0" fontId="9" fillId="0" borderId="26" xfId="2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 shrinkToFit="1"/>
    </xf>
    <xf numFmtId="0" fontId="9" fillId="0" borderId="45" xfId="2" applyFont="1" applyFill="1" applyBorder="1" applyAlignment="1">
      <alignment horizontal="center" vertical="center" shrinkToFit="1"/>
    </xf>
    <xf numFmtId="0" fontId="9" fillId="0" borderId="33" xfId="2" applyFont="1" applyFill="1" applyBorder="1" applyAlignment="1">
      <alignment horizontal="center" vertical="center"/>
    </xf>
    <xf numFmtId="184" fontId="21" fillId="0" borderId="0" xfId="1" applyNumberFormat="1" applyFont="1">
      <alignment vertical="center"/>
    </xf>
    <xf numFmtId="0" fontId="26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3" fontId="21" fillId="0" borderId="0" xfId="1" applyNumberFormat="1" applyFont="1">
      <alignment vertical="center"/>
    </xf>
    <xf numFmtId="176" fontId="21" fillId="0" borderId="1" xfId="2" applyNumberFormat="1" applyFont="1" applyFill="1" applyBorder="1" applyAlignment="1">
      <alignment vertical="center"/>
    </xf>
    <xf numFmtId="3" fontId="21" fillId="0" borderId="1" xfId="2" applyNumberFormat="1" applyFont="1" applyFill="1" applyBorder="1" applyAlignment="1">
      <alignment vertical="center"/>
    </xf>
    <xf numFmtId="180" fontId="26" fillId="0" borderId="1" xfId="2" applyNumberFormat="1" applyFont="1" applyFill="1" applyBorder="1" applyAlignment="1">
      <alignment horizontal="right" vertical="center"/>
    </xf>
    <xf numFmtId="0" fontId="26" fillId="0" borderId="24" xfId="2" applyFont="1" applyFill="1" applyBorder="1" applyAlignment="1">
      <alignment horizontal="distributed" vertical="center"/>
    </xf>
    <xf numFmtId="176" fontId="21" fillId="0" borderId="0" xfId="2" applyNumberFormat="1" applyFont="1" applyFill="1" applyAlignment="1">
      <alignment vertical="center"/>
    </xf>
    <xf numFmtId="3" fontId="21" fillId="0" borderId="0" xfId="2" applyNumberFormat="1" applyFont="1" applyFill="1" applyAlignment="1">
      <alignment vertical="center"/>
    </xf>
    <xf numFmtId="180" fontId="26" fillId="0" borderId="0" xfId="2" applyNumberFormat="1" applyFont="1" applyFill="1" applyAlignment="1">
      <alignment horizontal="right" vertical="center"/>
    </xf>
    <xf numFmtId="0" fontId="26" fillId="0" borderId="5" xfId="2" applyFont="1" applyFill="1" applyBorder="1" applyAlignment="1">
      <alignment horizontal="distributed" vertical="center"/>
    </xf>
    <xf numFmtId="185" fontId="26" fillId="0" borderId="0" xfId="7" quotePrefix="1" applyNumberFormat="1" applyFont="1" applyAlignment="1">
      <alignment horizontal="right" vertical="center"/>
    </xf>
    <xf numFmtId="186" fontId="26" fillId="0" borderId="0" xfId="7" quotePrefix="1" applyNumberFormat="1" applyFont="1" applyAlignment="1">
      <alignment horizontal="right" vertical="center"/>
    </xf>
    <xf numFmtId="180" fontId="26" fillId="0" borderId="0" xfId="7" quotePrefix="1" applyNumberFormat="1" applyFont="1" applyAlignment="1">
      <alignment horizontal="right" vertical="center"/>
    </xf>
    <xf numFmtId="176" fontId="22" fillId="0" borderId="0" xfId="2" applyNumberFormat="1" applyFont="1" applyFill="1" applyAlignment="1">
      <alignment horizontal="right" vertical="center"/>
    </xf>
    <xf numFmtId="3" fontId="22" fillId="0" borderId="0" xfId="2" applyNumberFormat="1" applyFont="1" applyFill="1" applyAlignment="1">
      <alignment horizontal="right" vertical="center"/>
    </xf>
    <xf numFmtId="185" fontId="31" fillId="0" borderId="0" xfId="7" quotePrefix="1" applyNumberFormat="1" applyFont="1" applyAlignment="1">
      <alignment horizontal="right" vertical="center"/>
    </xf>
    <xf numFmtId="186" fontId="31" fillId="0" borderId="0" xfId="7" quotePrefix="1" applyNumberFormat="1" applyFont="1" applyAlignment="1">
      <alignment horizontal="right" vertical="center"/>
    </xf>
    <xf numFmtId="180" fontId="31" fillId="0" borderId="0" xfId="7" quotePrefix="1" applyNumberFormat="1" applyFont="1" applyAlignment="1">
      <alignment horizontal="right" vertical="center"/>
    </xf>
    <xf numFmtId="0" fontId="31" fillId="0" borderId="5" xfId="2" applyFont="1" applyFill="1" applyBorder="1" applyAlignment="1">
      <alignment horizontal="distributed" vertical="center"/>
    </xf>
    <xf numFmtId="185" fontId="9" fillId="0" borderId="0" xfId="8" quotePrefix="1" applyNumberFormat="1" applyFont="1" applyAlignment="1">
      <alignment horizontal="right" vertical="center"/>
    </xf>
    <xf numFmtId="186" fontId="9" fillId="0" borderId="0" xfId="8" quotePrefix="1" applyNumberFormat="1" applyFont="1" applyAlignment="1">
      <alignment horizontal="right" vertical="center"/>
    </xf>
    <xf numFmtId="180" fontId="9" fillId="0" borderId="0" xfId="8" quotePrefix="1" applyNumberFormat="1" applyFont="1" applyAlignment="1">
      <alignment horizontal="right" vertical="center"/>
    </xf>
    <xf numFmtId="185" fontId="26" fillId="0" borderId="0" xfId="2" applyNumberFormat="1" applyFont="1" applyFill="1" applyAlignment="1">
      <alignment horizontal="right" vertical="center"/>
    </xf>
    <xf numFmtId="186" fontId="26" fillId="0" borderId="0" xfId="2" applyNumberFormat="1" applyFont="1" applyFill="1" applyAlignment="1">
      <alignment horizontal="right" vertical="center"/>
    </xf>
    <xf numFmtId="4" fontId="21" fillId="0" borderId="0" xfId="1" applyNumberFormat="1" applyFont="1">
      <alignment vertical="center"/>
    </xf>
    <xf numFmtId="180" fontId="21" fillId="0" borderId="0" xfId="2" applyNumberFormat="1" applyFont="1" applyFill="1" applyAlignment="1">
      <alignment horizontal="right" vertical="center"/>
    </xf>
    <xf numFmtId="0" fontId="9" fillId="0" borderId="25" xfId="2" applyFont="1" applyFill="1" applyBorder="1" applyAlignment="1">
      <alignment horizontal="center" vertical="center"/>
    </xf>
    <xf numFmtId="180" fontId="26" fillId="0" borderId="23" xfId="7" quotePrefix="1" applyNumberFormat="1" applyFont="1" applyBorder="1" applyAlignment="1">
      <alignment horizontal="right" vertical="center"/>
    </xf>
    <xf numFmtId="185" fontId="9" fillId="0" borderId="23" xfId="8" quotePrefix="1" applyNumberFormat="1" applyFont="1" applyBorder="1" applyAlignment="1">
      <alignment horizontal="right" vertical="center"/>
    </xf>
    <xf numFmtId="186" fontId="9" fillId="0" borderId="23" xfId="8" quotePrefix="1" applyNumberFormat="1" applyFont="1" applyBorder="1" applyAlignment="1">
      <alignment horizontal="right" vertical="center"/>
    </xf>
    <xf numFmtId="180" fontId="9" fillId="0" borderId="23" xfId="8" quotePrefix="1" applyNumberFormat="1" applyFont="1" applyBorder="1" applyAlignment="1">
      <alignment horizontal="right" vertical="center"/>
    </xf>
    <xf numFmtId="185" fontId="22" fillId="0" borderId="0" xfId="8" quotePrefix="1" applyNumberFormat="1" applyFont="1" applyAlignment="1">
      <alignment horizontal="right" vertical="center"/>
    </xf>
    <xf numFmtId="186" fontId="22" fillId="0" borderId="0" xfId="8" quotePrefix="1" applyNumberFormat="1" applyFont="1" applyAlignment="1">
      <alignment horizontal="right" vertical="center"/>
    </xf>
    <xf numFmtId="180" fontId="22" fillId="0" borderId="0" xfId="8" quotePrefix="1" applyNumberFormat="1" applyFont="1" applyAlignment="1">
      <alignment horizontal="right" vertical="center"/>
    </xf>
    <xf numFmtId="180" fontId="9" fillId="0" borderId="0" xfId="2" applyNumberFormat="1" applyFont="1" applyFill="1" applyAlignment="1">
      <alignment horizontal="right" vertical="center"/>
    </xf>
    <xf numFmtId="180" fontId="9" fillId="0" borderId="0" xfId="7" quotePrefix="1" applyNumberFormat="1" applyFont="1" applyAlignment="1">
      <alignment horizontal="right" vertical="center"/>
    </xf>
    <xf numFmtId="185" fontId="9" fillId="0" borderId="0" xfId="2" quotePrefix="1" applyNumberFormat="1" applyFont="1" applyFill="1" applyAlignment="1">
      <alignment horizontal="right" vertical="center"/>
    </xf>
    <xf numFmtId="0" fontId="9" fillId="0" borderId="10" xfId="2" applyFont="1" applyFill="1" applyBorder="1" applyAlignment="1">
      <alignment horizontal="center" vertical="center"/>
    </xf>
    <xf numFmtId="58" fontId="9" fillId="0" borderId="23" xfId="2" applyNumberFormat="1" applyFont="1" applyFill="1" applyBorder="1" applyAlignment="1">
      <alignment horizontal="right"/>
    </xf>
    <xf numFmtId="0" fontId="32" fillId="0" borderId="0" xfId="2" applyFont="1" applyFill="1" applyAlignment="1">
      <alignment vertical="center"/>
    </xf>
    <xf numFmtId="0" fontId="10" fillId="0" borderId="0" xfId="1" applyFont="1" applyAlignment="1">
      <alignment vertical="center" wrapText="1"/>
    </xf>
    <xf numFmtId="0" fontId="26" fillId="0" borderId="5" xfId="2" applyFont="1" applyFill="1" applyBorder="1" applyAlignment="1">
      <alignment horizontal="center" vertical="center" shrinkToFit="1"/>
    </xf>
    <xf numFmtId="0" fontId="8" fillId="0" borderId="11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14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33" xfId="2" applyFont="1" applyFill="1" applyBorder="1" applyAlignment="1">
      <alignment horizontal="center" vertical="center"/>
    </xf>
    <xf numFmtId="0" fontId="8" fillId="0" borderId="31" xfId="2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horizontal="center" vertical="center"/>
    </xf>
    <xf numFmtId="0" fontId="4" fillId="0" borderId="31" xfId="2" applyFont="1" applyFill="1" applyBorder="1" applyAlignment="1">
      <alignment horizontal="center" vertical="center"/>
    </xf>
    <xf numFmtId="0" fontId="4" fillId="0" borderId="28" xfId="2" applyFont="1" applyFill="1" applyBorder="1" applyAlignment="1">
      <alignment horizontal="center" vertical="center"/>
    </xf>
    <xf numFmtId="0" fontId="4" fillId="0" borderId="32" xfId="2" applyFont="1" applyFill="1" applyBorder="1" applyAlignment="1">
      <alignment horizontal="center" vertical="center"/>
    </xf>
    <xf numFmtId="0" fontId="4" fillId="0" borderId="29" xfId="2" applyFont="1" applyFill="1" applyBorder="1" applyAlignment="1">
      <alignment horizontal="center" vertical="center"/>
    </xf>
    <xf numFmtId="0" fontId="6" fillId="0" borderId="29" xfId="2" applyFont="1" applyFill="1" applyBorder="1" applyAlignment="1">
      <alignment horizontal="center" vertical="center"/>
    </xf>
    <xf numFmtId="0" fontId="6" fillId="0" borderId="28" xfId="2" applyFont="1" applyFill="1" applyBorder="1" applyAlignment="1">
      <alignment horizontal="center" vertical="center"/>
    </xf>
    <xf numFmtId="0" fontId="8" fillId="0" borderId="42" xfId="6" applyFont="1" applyBorder="1" applyAlignment="1">
      <alignment horizontal="center" vertical="center" wrapText="1"/>
    </xf>
    <xf numFmtId="0" fontId="8" fillId="0" borderId="41" xfId="6" applyFont="1" applyBorder="1" applyAlignment="1">
      <alignment horizontal="center" vertical="center" wrapText="1"/>
    </xf>
    <xf numFmtId="0" fontId="8" fillId="0" borderId="21" xfId="6" applyFont="1" applyBorder="1" applyAlignment="1">
      <alignment horizontal="center" vertical="center"/>
    </xf>
    <xf numFmtId="0" fontId="8" fillId="0" borderId="40" xfId="6" applyFont="1" applyBorder="1" applyAlignment="1">
      <alignment horizontal="center" vertical="center"/>
    </xf>
    <xf numFmtId="0" fontId="8" fillId="0" borderId="20" xfId="6" applyFont="1" applyBorder="1" applyAlignment="1">
      <alignment horizontal="center" vertical="center"/>
    </xf>
    <xf numFmtId="0" fontId="4" fillId="0" borderId="37" xfId="2" applyFont="1" applyFill="1" applyBorder="1" applyAlignment="1">
      <alignment horizontal="center" vertical="center"/>
    </xf>
    <xf numFmtId="0" fontId="8" fillId="0" borderId="43" xfId="2" applyFont="1" applyFill="1" applyBorder="1" applyAlignment="1">
      <alignment horizontal="center" vertical="center"/>
    </xf>
    <xf numFmtId="0" fontId="8" fillId="0" borderId="45" xfId="2" applyFont="1" applyFill="1" applyBorder="1" applyAlignment="1">
      <alignment horizontal="center" vertical="center"/>
    </xf>
    <xf numFmtId="0" fontId="8" fillId="0" borderId="44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 wrapText="1"/>
    </xf>
    <xf numFmtId="0" fontId="17" fillId="0" borderId="8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49" fontId="19" fillId="0" borderId="53" xfId="7" applyNumberFormat="1" applyFont="1" applyBorder="1" applyAlignment="1">
      <alignment horizontal="center" vertical="center" wrapText="1"/>
    </xf>
    <xf numFmtId="49" fontId="19" fillId="0" borderId="42" xfId="7" applyNumberFormat="1" applyFont="1" applyBorder="1" applyAlignment="1">
      <alignment horizontal="center" vertical="center" wrapText="1"/>
    </xf>
    <xf numFmtId="49" fontId="19" fillId="0" borderId="51" xfId="7" applyNumberFormat="1" applyFont="1" applyBorder="1" applyAlignment="1">
      <alignment horizontal="center" vertical="center" wrapText="1"/>
    </xf>
    <xf numFmtId="49" fontId="19" fillId="0" borderId="41" xfId="7" applyNumberFormat="1" applyFont="1" applyBorder="1" applyAlignment="1">
      <alignment horizontal="center" vertical="center" wrapText="1"/>
    </xf>
    <xf numFmtId="49" fontId="19" fillId="0" borderId="55" xfId="7" applyNumberFormat="1" applyFont="1" applyBorder="1" applyAlignment="1">
      <alignment horizontal="center" vertical="center" wrapText="1"/>
    </xf>
    <xf numFmtId="49" fontId="19" fillId="0" borderId="50" xfId="7" applyNumberFormat="1" applyFont="1" applyBorder="1" applyAlignment="1">
      <alignment horizontal="center" vertical="center" wrapText="1"/>
    </xf>
    <xf numFmtId="49" fontId="13" fillId="0" borderId="20" xfId="7" applyNumberFormat="1" applyFont="1" applyBorder="1" applyAlignment="1">
      <alignment horizontal="center" vertical="center" wrapText="1"/>
    </xf>
    <xf numFmtId="49" fontId="13" fillId="0" borderId="52" xfId="7" applyNumberFormat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49" fontId="19" fillId="0" borderId="0" xfId="7" applyNumberFormat="1" applyFont="1" applyAlignment="1">
      <alignment horizontal="distributed" vertical="center" shrinkToFit="1"/>
    </xf>
    <xf numFmtId="0" fontId="13" fillId="0" borderId="0" xfId="9" applyFont="1" applyAlignment="1">
      <alignment horizontal="distributed" vertical="center" shrinkToFit="1"/>
    </xf>
    <xf numFmtId="49" fontId="13" fillId="0" borderId="0" xfId="8" applyNumberFormat="1" applyFont="1" applyAlignment="1">
      <alignment horizontal="distributed" vertical="center" shrinkToFit="1"/>
    </xf>
    <xf numFmtId="49" fontId="13" fillId="0" borderId="3" xfId="8" applyNumberFormat="1" applyFont="1" applyBorder="1" applyAlignment="1">
      <alignment horizontal="distributed" vertical="center" shrinkToFit="1"/>
    </xf>
    <xf numFmtId="49" fontId="19" fillId="0" borderId="3" xfId="7" applyNumberFormat="1" applyFont="1" applyBorder="1" applyAlignment="1">
      <alignment horizontal="distributed" vertical="center" shrinkToFit="1"/>
    </xf>
    <xf numFmtId="49" fontId="13" fillId="0" borderId="1" xfId="8" applyNumberFormat="1" applyFont="1" applyBorder="1" applyAlignment="1">
      <alignment horizontal="distributed" vertical="center" shrinkToFit="1"/>
    </xf>
    <xf numFmtId="49" fontId="13" fillId="0" borderId="18" xfId="8" applyNumberFormat="1" applyFont="1" applyBorder="1" applyAlignment="1">
      <alignment horizontal="distributed" vertical="center" shrinkToFit="1"/>
    </xf>
    <xf numFmtId="49" fontId="13" fillId="0" borderId="22" xfId="7" applyNumberFormat="1" applyFont="1" applyBorder="1" applyAlignment="1">
      <alignment horizontal="center" vertical="center" wrapText="1"/>
    </xf>
    <xf numFmtId="49" fontId="19" fillId="0" borderId="48" xfId="7" applyNumberFormat="1" applyFont="1" applyBorder="1" applyAlignment="1">
      <alignment horizontal="distributed" vertical="center" shrinkToFit="1"/>
    </xf>
    <xf numFmtId="0" fontId="13" fillId="0" borderId="48" xfId="9" applyFont="1" applyBorder="1" applyAlignment="1">
      <alignment horizontal="distributed" vertical="center" shrinkToFit="1"/>
    </xf>
    <xf numFmtId="0" fontId="13" fillId="0" borderId="19" xfId="9" applyFont="1" applyBorder="1" applyAlignment="1">
      <alignment horizontal="distributed" vertical="center" shrinkToFit="1"/>
    </xf>
    <xf numFmtId="0" fontId="13" fillId="0" borderId="3" xfId="9" applyFont="1" applyBorder="1" applyAlignment="1">
      <alignment horizontal="distributed" vertical="center" shrinkToFit="1"/>
    </xf>
    <xf numFmtId="0" fontId="8" fillId="0" borderId="3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47" xfId="1" applyFont="1" applyBorder="1" applyAlignment="1">
      <alignment horizontal="center" vertical="center"/>
    </xf>
    <xf numFmtId="0" fontId="8" fillId="0" borderId="5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58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56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56" xfId="1" applyFont="1" applyBorder="1" applyAlignment="1">
      <alignment horizontal="center" vertical="center" wrapText="1"/>
    </xf>
    <xf numFmtId="0" fontId="9" fillId="0" borderId="42" xfId="4" applyFont="1" applyBorder="1" applyAlignment="1">
      <alignment horizontal="center" vertical="center"/>
    </xf>
    <xf numFmtId="0" fontId="9" fillId="0" borderId="41" xfId="4" applyFont="1" applyBorder="1" applyAlignment="1">
      <alignment horizontal="center" vertical="center"/>
    </xf>
    <xf numFmtId="0" fontId="9" fillId="0" borderId="61" xfId="4" applyFont="1" applyBorder="1" applyAlignment="1">
      <alignment horizontal="center" vertical="center" shrinkToFit="1"/>
    </xf>
    <xf numFmtId="0" fontId="9" fillId="0" borderId="15" xfId="4" applyFont="1" applyBorder="1" applyAlignment="1">
      <alignment horizontal="center" vertical="center" shrinkToFit="1"/>
    </xf>
    <xf numFmtId="0" fontId="9" fillId="0" borderId="62" xfId="4" applyFont="1" applyBorder="1" applyAlignment="1">
      <alignment horizontal="center" vertical="center"/>
    </xf>
    <xf numFmtId="0" fontId="9" fillId="0" borderId="49" xfId="4" applyFont="1" applyBorder="1" applyAlignment="1">
      <alignment horizontal="center" vertical="center"/>
    </xf>
    <xf numFmtId="0" fontId="22" fillId="0" borderId="61" xfId="4" applyFont="1" applyBorder="1" applyAlignment="1">
      <alignment horizontal="center" vertical="center" shrinkToFit="1"/>
    </xf>
    <xf numFmtId="0" fontId="22" fillId="0" borderId="15" xfId="4" applyFont="1" applyBorder="1" applyAlignment="1">
      <alignment horizontal="center" vertical="center" shrinkToFit="1"/>
    </xf>
    <xf numFmtId="0" fontId="9" fillId="0" borderId="1" xfId="4" applyFont="1" applyBorder="1" applyAlignment="1">
      <alignment horizontal="right"/>
    </xf>
    <xf numFmtId="0" fontId="8" fillId="0" borderId="22" xfId="4" applyFont="1" applyBorder="1" applyAlignment="1">
      <alignment horizontal="center" vertical="center"/>
    </xf>
    <xf numFmtId="0" fontId="8" fillId="0" borderId="65" xfId="4" applyFont="1" applyBorder="1" applyAlignment="1">
      <alignment horizontal="center" vertical="center"/>
    </xf>
    <xf numFmtId="0" fontId="9" fillId="0" borderId="55" xfId="4" applyFont="1" applyBorder="1" applyAlignment="1">
      <alignment horizontal="center" vertical="center"/>
    </xf>
    <xf numFmtId="0" fontId="9" fillId="0" borderId="50" xfId="4" applyFont="1" applyBorder="1" applyAlignment="1">
      <alignment horizontal="center" vertical="center"/>
    </xf>
    <xf numFmtId="0" fontId="9" fillId="0" borderId="45" xfId="2" applyFont="1" applyFill="1" applyBorder="1" applyAlignment="1">
      <alignment horizontal="distributed" vertical="center" indent="3" shrinkToFit="1"/>
    </xf>
    <xf numFmtId="0" fontId="9" fillId="0" borderId="33" xfId="2" applyFont="1" applyFill="1" applyBorder="1" applyAlignment="1">
      <alignment horizontal="distributed" vertical="center" indent="3" shrinkToFit="1"/>
    </xf>
    <xf numFmtId="0" fontId="9" fillId="0" borderId="44" xfId="2" applyFont="1" applyFill="1" applyBorder="1" applyAlignment="1">
      <alignment horizontal="distributed" vertical="center" indent="3" shrinkToFit="1"/>
    </xf>
    <xf numFmtId="0" fontId="9" fillId="0" borderId="10" xfId="2" applyFont="1" applyFill="1" applyBorder="1" applyAlignment="1">
      <alignment horizontal="distributed" vertical="center" indent="3" shrinkToFit="1"/>
    </xf>
    <xf numFmtId="0" fontId="9" fillId="0" borderId="31" xfId="2" applyFont="1" applyFill="1" applyBorder="1" applyAlignment="1">
      <alignment horizontal="center" vertical="center" shrinkToFit="1"/>
    </xf>
    <xf numFmtId="0" fontId="9" fillId="0" borderId="28" xfId="2" applyFont="1" applyFill="1" applyBorder="1" applyAlignment="1">
      <alignment horizontal="center" vertical="center" shrinkToFit="1"/>
    </xf>
    <xf numFmtId="0" fontId="22" fillId="0" borderId="31" xfId="2" applyFont="1" applyFill="1" applyBorder="1" applyAlignment="1">
      <alignment horizontal="center" vertical="center" shrinkToFit="1"/>
    </xf>
    <xf numFmtId="0" fontId="22" fillId="0" borderId="28" xfId="2" applyFont="1" applyFill="1" applyBorder="1" applyAlignment="1">
      <alignment horizontal="center" vertical="center" shrinkToFit="1"/>
    </xf>
    <xf numFmtId="0" fontId="9" fillId="0" borderId="37" xfId="2" applyFont="1" applyFill="1" applyBorder="1" applyAlignment="1">
      <alignment horizontal="distributed" vertical="center" wrapText="1" shrinkToFit="1"/>
    </xf>
    <xf numFmtId="0" fontId="9" fillId="0" borderId="43" xfId="2" applyFont="1" applyFill="1" applyBorder="1" applyAlignment="1">
      <alignment horizontal="distributed" vertical="center" wrapText="1" shrinkToFit="1"/>
    </xf>
    <xf numFmtId="0" fontId="9" fillId="0" borderId="0" xfId="2" applyFont="1" applyFill="1" applyAlignment="1">
      <alignment horizontal="distributed" vertical="center" wrapText="1" shrinkToFit="1"/>
    </xf>
    <xf numFmtId="0" fontId="9" fillId="0" borderId="5" xfId="2" applyFont="1" applyFill="1" applyBorder="1" applyAlignment="1">
      <alignment horizontal="distributed" vertical="center" wrapText="1" shrinkToFit="1"/>
    </xf>
    <xf numFmtId="3" fontId="22" fillId="0" borderId="0" xfId="2" applyNumberFormat="1" applyFont="1" applyFill="1" applyAlignment="1">
      <alignment horizontal="right" vertical="center" shrinkToFit="1"/>
    </xf>
    <xf numFmtId="0" fontId="9" fillId="0" borderId="0" xfId="2" applyFont="1" applyFill="1" applyAlignment="1">
      <alignment horizontal="right" vertical="center" wrapText="1" shrinkToFit="1"/>
    </xf>
    <xf numFmtId="0" fontId="9" fillId="0" borderId="5" xfId="2" applyFont="1" applyFill="1" applyBorder="1" applyAlignment="1">
      <alignment horizontal="right" vertical="center" wrapText="1" shrinkToFit="1"/>
    </xf>
    <xf numFmtId="0" fontId="9" fillId="0" borderId="0" xfId="2" applyFont="1" applyFill="1" applyAlignment="1">
      <alignment horizontal="left" vertical="center" shrinkToFit="1"/>
    </xf>
    <xf numFmtId="0" fontId="9" fillId="0" borderId="5" xfId="2" applyFont="1" applyFill="1" applyBorder="1" applyAlignment="1">
      <alignment horizontal="left" vertical="center" shrinkToFit="1"/>
    </xf>
    <xf numFmtId="0" fontId="9" fillId="0" borderId="5" xfId="2" applyFont="1" applyFill="1" applyBorder="1" applyAlignment="1">
      <alignment horizontal="distributed" vertical="center" shrinkToFit="1"/>
    </xf>
    <xf numFmtId="3" fontId="9" fillId="0" borderId="0" xfId="2" applyNumberFormat="1" applyFont="1" applyFill="1" applyAlignment="1">
      <alignment horizontal="right" vertical="center" shrinkToFit="1"/>
    </xf>
    <xf numFmtId="0" fontId="9" fillId="0" borderId="23" xfId="2" applyFont="1" applyFill="1" applyBorder="1" applyAlignment="1">
      <alignment horizontal="left" vertical="center" wrapText="1" shrinkToFit="1"/>
    </xf>
    <xf numFmtId="0" fontId="9" fillId="0" borderId="24" xfId="2" applyFont="1" applyFill="1" applyBorder="1" applyAlignment="1">
      <alignment horizontal="left" vertical="center" wrapText="1" shrinkToFit="1"/>
    </xf>
    <xf numFmtId="0" fontId="9" fillId="0" borderId="0" xfId="4" applyFont="1" applyAlignment="1">
      <alignment horizontal="left" vertical="center"/>
    </xf>
    <xf numFmtId="0" fontId="9" fillId="0" borderId="3" xfId="4" applyFont="1" applyBorder="1" applyAlignment="1">
      <alignment horizontal="left" vertical="center"/>
    </xf>
    <xf numFmtId="0" fontId="9" fillId="0" borderId="1" xfId="4" applyFont="1" applyBorder="1" applyAlignment="1">
      <alignment vertical="center" wrapText="1"/>
    </xf>
    <xf numFmtId="0" fontId="9" fillId="0" borderId="18" xfId="4" applyFont="1" applyBorder="1" applyAlignment="1">
      <alignment vertical="center"/>
    </xf>
    <xf numFmtId="0" fontId="9" fillId="0" borderId="21" xfId="4" applyFont="1" applyBorder="1" applyAlignment="1">
      <alignment horizontal="center" vertical="center"/>
    </xf>
    <xf numFmtId="0" fontId="9" fillId="0" borderId="20" xfId="4" applyFont="1" applyBorder="1" applyAlignment="1">
      <alignment horizontal="center" vertical="center"/>
    </xf>
    <xf numFmtId="0" fontId="22" fillId="0" borderId="21" xfId="4" applyFont="1" applyBorder="1" applyAlignment="1">
      <alignment horizontal="center" vertical="center"/>
    </xf>
    <xf numFmtId="0" fontId="22" fillId="0" borderId="20" xfId="4" applyFont="1" applyBorder="1" applyAlignment="1">
      <alignment horizontal="center" vertical="center"/>
    </xf>
    <xf numFmtId="0" fontId="9" fillId="0" borderId="48" xfId="4" applyFont="1" applyBorder="1" applyAlignment="1">
      <alignment horizontal="distributed" vertical="center" wrapText="1"/>
    </xf>
    <xf numFmtId="0" fontId="9" fillId="0" borderId="19" xfId="4" applyFont="1" applyBorder="1" applyAlignment="1">
      <alignment horizontal="distributed" vertical="center" wrapText="1"/>
    </xf>
    <xf numFmtId="0" fontId="9" fillId="0" borderId="0" xfId="4" applyFont="1" applyAlignment="1">
      <alignment horizontal="distributed" vertical="center"/>
    </xf>
    <xf numFmtId="0" fontId="9" fillId="0" borderId="3" xfId="4" applyFont="1" applyBorder="1" applyAlignment="1">
      <alignment horizontal="distributed" vertical="center"/>
    </xf>
    <xf numFmtId="0" fontId="9" fillId="0" borderId="53" xfId="4" applyFont="1" applyBorder="1" applyAlignment="1">
      <alignment horizontal="distributed" vertical="center" indent="3"/>
    </xf>
    <xf numFmtId="0" fontId="9" fillId="0" borderId="42" xfId="4" applyFont="1" applyBorder="1" applyAlignment="1">
      <alignment horizontal="distributed" vertical="center" indent="3"/>
    </xf>
    <xf numFmtId="0" fontId="9" fillId="0" borderId="51" xfId="4" applyFont="1" applyBorder="1" applyAlignment="1">
      <alignment horizontal="distributed" vertical="center" indent="3"/>
    </xf>
    <xf numFmtId="0" fontId="9" fillId="0" borderId="41" xfId="4" applyFont="1" applyBorder="1" applyAlignment="1">
      <alignment horizontal="distributed" vertical="center" indent="3"/>
    </xf>
    <xf numFmtId="0" fontId="8" fillId="0" borderId="33" xfId="2" applyFont="1" applyFill="1" applyBorder="1" applyAlignment="1">
      <alignment horizontal="distributed" vertical="center" indent="1"/>
    </xf>
    <xf numFmtId="0" fontId="8" fillId="0" borderId="10" xfId="2" applyFont="1" applyFill="1" applyBorder="1" applyAlignment="1">
      <alignment horizontal="distributed" vertical="center" indent="1"/>
    </xf>
    <xf numFmtId="0" fontId="28" fillId="0" borderId="31" xfId="2" applyFont="1" applyFill="1" applyBorder="1" applyAlignment="1">
      <alignment horizontal="center" vertical="center"/>
    </xf>
    <xf numFmtId="0" fontId="28" fillId="0" borderId="28" xfId="2" applyFont="1" applyFill="1" applyBorder="1" applyAlignment="1">
      <alignment horizontal="center" vertical="center"/>
    </xf>
    <xf numFmtId="0" fontId="9" fillId="0" borderId="33" xfId="2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/>
    </xf>
    <xf numFmtId="0" fontId="9" fillId="0" borderId="31" xfId="2" applyFont="1" applyFill="1" applyBorder="1" applyAlignment="1">
      <alignment horizontal="center" vertical="center"/>
    </xf>
    <xf numFmtId="0" fontId="9" fillId="0" borderId="28" xfId="2" applyFont="1" applyFill="1" applyBorder="1" applyAlignment="1">
      <alignment horizontal="center" vertical="center"/>
    </xf>
    <xf numFmtId="0" fontId="9" fillId="0" borderId="30" xfId="2" applyFont="1" applyFill="1" applyBorder="1" applyAlignment="1">
      <alignment horizontal="center" vertical="center"/>
    </xf>
    <xf numFmtId="0" fontId="9" fillId="0" borderId="47" xfId="2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47" xfId="2" applyFont="1" applyFill="1" applyBorder="1" applyAlignment="1">
      <alignment horizontal="center" vertical="center" wrapText="1"/>
    </xf>
    <xf numFmtId="0" fontId="9" fillId="0" borderId="57" xfId="2" applyFont="1" applyFill="1" applyBorder="1" applyAlignment="1">
      <alignment horizontal="center" vertical="center"/>
    </xf>
    <xf numFmtId="0" fontId="9" fillId="0" borderId="58" xfId="2" applyFont="1" applyFill="1" applyBorder="1" applyAlignment="1">
      <alignment horizontal="center" vertical="center"/>
    </xf>
    <xf numFmtId="0" fontId="9" fillId="0" borderId="36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56" xfId="2" applyFont="1" applyFill="1" applyBorder="1" applyAlignment="1">
      <alignment horizontal="center" vertical="center" wrapText="1"/>
    </xf>
    <xf numFmtId="0" fontId="9" fillId="0" borderId="38" xfId="2" applyFont="1" applyFill="1" applyBorder="1" applyAlignment="1">
      <alignment horizontal="center" vertical="center" wrapText="1"/>
    </xf>
    <xf numFmtId="0" fontId="9" fillId="0" borderId="40" xfId="2" applyFont="1" applyFill="1" applyBorder="1" applyAlignment="1">
      <alignment horizontal="center" vertical="center" wrapText="1"/>
    </xf>
    <xf numFmtId="0" fontId="9" fillId="0" borderId="45" xfId="2" applyFont="1" applyFill="1" applyBorder="1" applyAlignment="1">
      <alignment horizontal="center" vertical="center"/>
    </xf>
    <xf numFmtId="0" fontId="9" fillId="0" borderId="56" xfId="2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center" vertical="center"/>
    </xf>
    <xf numFmtId="0" fontId="9" fillId="0" borderId="26" xfId="2" applyFont="1" applyFill="1" applyBorder="1" applyAlignment="1">
      <alignment horizontal="center" vertical="center"/>
    </xf>
    <xf numFmtId="0" fontId="9" fillId="0" borderId="25" xfId="2" applyFont="1" applyFill="1" applyBorder="1" applyAlignment="1">
      <alignment horizontal="center" vertical="center"/>
    </xf>
    <xf numFmtId="0" fontId="8" fillId="0" borderId="0" xfId="1" applyFont="1" applyAlignment="1">
      <alignment horizontal="right" vertical="center"/>
    </xf>
  </cellXfs>
  <cellStyles count="10">
    <cellStyle name="桁区切り 2" xfId="3" xr:uid="{00000000-0005-0000-0000-000000000000}"/>
    <cellStyle name="桁区切り 3" xfId="5" xr:uid="{00000000-0005-0000-0000-000001000000}"/>
    <cellStyle name="標準" xfId="0" builtinId="0"/>
    <cellStyle name="標準 2" xfId="1" xr:uid="{00000000-0005-0000-0000-000003000000}"/>
    <cellStyle name="標準_JB16" xfId="7" xr:uid="{00000000-0005-0000-0000-000004000000}"/>
    <cellStyle name="標準_Sheet1" xfId="2" xr:uid="{00000000-0005-0000-0000-000005000000}"/>
    <cellStyle name="標準_Sheet1 2 3" xfId="4" xr:uid="{00000000-0005-0000-0000-000006000000}"/>
    <cellStyle name="標準_Sheet1 3" xfId="9" xr:uid="{00000000-0005-0000-0000-000007000000}"/>
    <cellStyle name="標準_Sheet1 4" xfId="6" xr:uid="{00000000-0005-0000-0000-000008000000}"/>
    <cellStyle name="標準_第7表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1</xdr:row>
      <xdr:rowOff>114300</xdr:rowOff>
    </xdr:from>
    <xdr:ext cx="7543800" cy="5743575"/>
    <xdr:pic>
      <xdr:nvPicPr>
        <xdr:cNvPr id="2" name="図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0"/>
          <a:ext cx="7543800" cy="574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view="pageBreakPreview" zoomScaleNormal="85" zoomScaleSheetLayoutView="100" workbookViewId="0"/>
  </sheetViews>
  <sheetFormatPr defaultColWidth="9" defaultRowHeight="13.2"/>
  <cols>
    <col min="1" max="1" width="9.69921875" style="1" customWidth="1"/>
    <col min="2" max="2" width="9.5" style="1" bestFit="1" customWidth="1"/>
    <col min="3" max="4" width="9.09765625" style="1" bestFit="1" customWidth="1"/>
    <col min="5" max="5" width="8.59765625" style="1" customWidth="1"/>
    <col min="6" max="6" width="6.8984375" style="1" customWidth="1"/>
    <col min="7" max="7" width="9.09765625" style="1" bestFit="1" customWidth="1"/>
    <col min="8" max="8" width="11.09765625" style="1" bestFit="1" customWidth="1"/>
    <col min="9" max="9" width="12.8984375" style="1" customWidth="1"/>
    <col min="10" max="16384" width="9" style="1"/>
  </cols>
  <sheetData>
    <row r="1" spans="1:9" ht="29.25" customHeight="1" thickBot="1">
      <c r="A1" s="21" t="s">
        <v>34</v>
      </c>
      <c r="B1" s="20"/>
      <c r="C1" s="20"/>
      <c r="D1" s="20"/>
      <c r="E1" s="20"/>
      <c r="F1" s="20"/>
      <c r="G1" s="20"/>
      <c r="H1" s="20"/>
      <c r="I1" s="19" t="s">
        <v>33</v>
      </c>
    </row>
    <row r="2" spans="1:9" ht="25.5" customHeight="1">
      <c r="A2" s="372" t="s">
        <v>32</v>
      </c>
      <c r="B2" s="374" t="s">
        <v>31</v>
      </c>
      <c r="C2" s="375"/>
      <c r="D2" s="376"/>
      <c r="E2" s="377" t="s">
        <v>30</v>
      </c>
      <c r="F2" s="370" t="s">
        <v>29</v>
      </c>
      <c r="G2" s="379" t="s">
        <v>28</v>
      </c>
      <c r="H2" s="381" t="s">
        <v>27</v>
      </c>
      <c r="I2" s="368" t="s">
        <v>26</v>
      </c>
    </row>
    <row r="3" spans="1:9" ht="21" customHeight="1">
      <c r="A3" s="373"/>
      <c r="B3" s="18" t="s">
        <v>25</v>
      </c>
      <c r="C3" s="18" t="s">
        <v>24</v>
      </c>
      <c r="D3" s="18" t="s">
        <v>23</v>
      </c>
      <c r="E3" s="378"/>
      <c r="F3" s="371"/>
      <c r="G3" s="380"/>
      <c r="H3" s="382"/>
      <c r="I3" s="369"/>
    </row>
    <row r="4" spans="1:9" ht="21" customHeight="1">
      <c r="A4" s="17" t="s">
        <v>22</v>
      </c>
      <c r="B4" s="14">
        <v>24093</v>
      </c>
      <c r="C4" s="14">
        <v>12277</v>
      </c>
      <c r="D4" s="14">
        <v>11816</v>
      </c>
      <c r="E4" s="14" t="s">
        <v>15</v>
      </c>
      <c r="F4" s="14" t="s">
        <v>15</v>
      </c>
      <c r="G4" s="15">
        <v>303</v>
      </c>
      <c r="H4" s="14">
        <v>1070407</v>
      </c>
      <c r="I4" s="14">
        <v>55963053</v>
      </c>
    </row>
    <row r="5" spans="1:9" ht="21" customHeight="1">
      <c r="A5" s="17" t="s">
        <v>21</v>
      </c>
      <c r="B5" s="14">
        <v>25109</v>
      </c>
      <c r="C5" s="14">
        <v>12907</v>
      </c>
      <c r="D5" s="14">
        <v>12202</v>
      </c>
      <c r="E5" s="14" t="s">
        <v>15</v>
      </c>
      <c r="F5" s="14" t="s">
        <v>15</v>
      </c>
      <c r="G5" s="15">
        <v>315.8</v>
      </c>
      <c r="H5" s="14">
        <v>1132557</v>
      </c>
      <c r="I5" s="14">
        <v>59736822</v>
      </c>
    </row>
    <row r="6" spans="1:9" ht="21" customHeight="1">
      <c r="A6" s="17" t="s">
        <v>20</v>
      </c>
      <c r="B6" s="14">
        <v>27855</v>
      </c>
      <c r="C6" s="14">
        <v>14607</v>
      </c>
      <c r="D6" s="14">
        <v>13248</v>
      </c>
      <c r="E6" s="14" t="s">
        <v>15</v>
      </c>
      <c r="F6" s="14" t="s">
        <v>15</v>
      </c>
      <c r="G6" s="15">
        <v>350.3</v>
      </c>
      <c r="H6" s="14">
        <v>1178405</v>
      </c>
      <c r="I6" s="14">
        <v>64450005</v>
      </c>
    </row>
    <row r="7" spans="1:9" ht="21" customHeight="1">
      <c r="A7" s="17" t="s">
        <v>19</v>
      </c>
      <c r="B7" s="14">
        <v>29396</v>
      </c>
      <c r="C7" s="14">
        <v>15459</v>
      </c>
      <c r="D7" s="14">
        <v>13937</v>
      </c>
      <c r="E7" s="14" t="s">
        <v>15</v>
      </c>
      <c r="F7" s="14" t="s">
        <v>15</v>
      </c>
      <c r="G7" s="15">
        <v>369.7</v>
      </c>
      <c r="H7" s="14">
        <v>1225799</v>
      </c>
      <c r="I7" s="14">
        <v>69254148</v>
      </c>
    </row>
    <row r="8" spans="1:9" ht="21" customHeight="1">
      <c r="A8" s="17" t="s">
        <v>18</v>
      </c>
      <c r="B8" s="14">
        <v>39541</v>
      </c>
      <c r="C8" s="14">
        <v>22164</v>
      </c>
      <c r="D8" s="14">
        <v>17377</v>
      </c>
      <c r="E8" s="14" t="s">
        <v>15</v>
      </c>
      <c r="F8" s="14" t="s">
        <v>15</v>
      </c>
      <c r="G8" s="15">
        <v>497.2</v>
      </c>
      <c r="H8" s="14">
        <v>1265024</v>
      </c>
      <c r="I8" s="14">
        <v>73174308</v>
      </c>
    </row>
    <row r="9" spans="1:9" ht="21" customHeight="1">
      <c r="A9" s="17" t="s">
        <v>17</v>
      </c>
      <c r="B9" s="14">
        <v>47423</v>
      </c>
      <c r="C9" s="14">
        <v>23697</v>
      </c>
      <c r="D9" s="14">
        <v>23726</v>
      </c>
      <c r="E9" s="14" t="s">
        <v>15</v>
      </c>
      <c r="F9" s="14" t="s">
        <v>15</v>
      </c>
      <c r="G9" s="15">
        <v>596.4</v>
      </c>
      <c r="H9" s="14">
        <v>1493644</v>
      </c>
      <c r="I9" s="14">
        <v>78101473</v>
      </c>
    </row>
    <row r="10" spans="1:9" ht="21" customHeight="1">
      <c r="A10" s="17" t="s">
        <v>16</v>
      </c>
      <c r="B10" s="14">
        <v>54362</v>
      </c>
      <c r="C10" s="14">
        <v>29495</v>
      </c>
      <c r="D10" s="14">
        <v>24867</v>
      </c>
      <c r="E10" s="14" t="s">
        <v>15</v>
      </c>
      <c r="F10" s="14" t="s">
        <v>15</v>
      </c>
      <c r="G10" s="15">
        <v>683.6</v>
      </c>
      <c r="H10" s="14">
        <v>1544538</v>
      </c>
      <c r="I10" s="14">
        <v>84114574</v>
      </c>
    </row>
    <row r="11" spans="1:9" ht="21" customHeight="1">
      <c r="A11" s="17" t="s">
        <v>14</v>
      </c>
      <c r="B11" s="14">
        <v>49483</v>
      </c>
      <c r="C11" s="14">
        <v>24438</v>
      </c>
      <c r="D11" s="14">
        <v>25045</v>
      </c>
      <c r="E11" s="14">
        <v>10008</v>
      </c>
      <c r="F11" s="16">
        <v>4.9443445243804955</v>
      </c>
      <c r="G11" s="15">
        <v>622.29999999999995</v>
      </c>
      <c r="H11" s="14">
        <v>1583605</v>
      </c>
      <c r="I11" s="14">
        <v>90076594</v>
      </c>
    </row>
    <row r="12" spans="1:9" ht="21" customHeight="1">
      <c r="A12" s="17" t="s">
        <v>13</v>
      </c>
      <c r="B12" s="14">
        <v>56719</v>
      </c>
      <c r="C12" s="14">
        <v>28737</v>
      </c>
      <c r="D12" s="14">
        <v>27982</v>
      </c>
      <c r="E12" s="14">
        <v>11895</v>
      </c>
      <c r="F12" s="16">
        <v>4.7683060109289617</v>
      </c>
      <c r="G12" s="15">
        <v>713.3</v>
      </c>
      <c r="H12" s="14">
        <v>1638399</v>
      </c>
      <c r="I12" s="14">
        <v>94301623</v>
      </c>
    </row>
    <row r="13" spans="1:9" ht="21" customHeight="1">
      <c r="A13" s="17" t="s">
        <v>12</v>
      </c>
      <c r="B13" s="14">
        <v>65712</v>
      </c>
      <c r="C13" s="14">
        <v>32660</v>
      </c>
      <c r="D13" s="14">
        <v>33052</v>
      </c>
      <c r="E13" s="14">
        <v>14990</v>
      </c>
      <c r="F13" s="16">
        <v>4.383722481654436</v>
      </c>
      <c r="G13" s="15">
        <v>826.4</v>
      </c>
      <c r="H13" s="14">
        <v>1700365</v>
      </c>
      <c r="I13" s="14">
        <v>99209137</v>
      </c>
    </row>
    <row r="14" spans="1:9" ht="21" customHeight="1">
      <c r="A14" s="17" t="s">
        <v>11</v>
      </c>
      <c r="B14" s="14">
        <v>78109</v>
      </c>
      <c r="C14" s="14">
        <v>38952</v>
      </c>
      <c r="D14" s="14">
        <v>39157</v>
      </c>
      <c r="E14" s="14">
        <v>19459</v>
      </c>
      <c r="F14" s="16">
        <v>4.0140294979187008</v>
      </c>
      <c r="G14" s="15">
        <v>982.3</v>
      </c>
      <c r="H14" s="14">
        <v>1758954</v>
      </c>
      <c r="I14" s="14">
        <v>104665171</v>
      </c>
    </row>
    <row r="15" spans="1:9" ht="21" customHeight="1">
      <c r="A15" s="17" t="s">
        <v>10</v>
      </c>
      <c r="B15" s="14">
        <v>94192</v>
      </c>
      <c r="C15" s="14">
        <v>47117</v>
      </c>
      <c r="D15" s="14">
        <v>47075</v>
      </c>
      <c r="E15" s="14">
        <v>24884</v>
      </c>
      <c r="F15" s="16">
        <v>3.7852435299791032</v>
      </c>
      <c r="G15" s="15">
        <v>1184.5</v>
      </c>
      <c r="H15" s="14">
        <v>1867978</v>
      </c>
      <c r="I15" s="14">
        <v>111939643</v>
      </c>
    </row>
    <row r="16" spans="1:9" ht="21" customHeight="1">
      <c r="A16" s="17" t="s">
        <v>9</v>
      </c>
      <c r="B16" s="14">
        <v>114752</v>
      </c>
      <c r="C16" s="14">
        <v>57364</v>
      </c>
      <c r="D16" s="14">
        <v>57388</v>
      </c>
      <c r="E16" s="14">
        <v>31978</v>
      </c>
      <c r="F16" s="16">
        <v>3.5884670711113893</v>
      </c>
      <c r="G16" s="15">
        <v>1443.1</v>
      </c>
      <c r="H16" s="14">
        <v>1960107</v>
      </c>
      <c r="I16" s="14">
        <v>117060396</v>
      </c>
    </row>
    <row r="17" spans="1:9" ht="21" customHeight="1">
      <c r="A17" s="17" t="s">
        <v>8</v>
      </c>
      <c r="B17" s="14">
        <v>124464</v>
      </c>
      <c r="C17" s="14">
        <v>61801</v>
      </c>
      <c r="D17" s="14">
        <v>62663</v>
      </c>
      <c r="E17" s="14">
        <v>35096</v>
      </c>
      <c r="F17" s="16">
        <v>3.5463870526555734</v>
      </c>
      <c r="G17" s="15">
        <v>1565.2</v>
      </c>
      <c r="H17" s="14">
        <v>2028536</v>
      </c>
      <c r="I17" s="14">
        <v>121048923</v>
      </c>
    </row>
    <row r="18" spans="1:9" ht="21" customHeight="1">
      <c r="A18" s="17" t="s">
        <v>7</v>
      </c>
      <c r="B18" s="14">
        <v>129680</v>
      </c>
      <c r="C18" s="14">
        <v>64088</v>
      </c>
      <c r="D18" s="14">
        <v>65592</v>
      </c>
      <c r="E18" s="14">
        <v>38276</v>
      </c>
      <c r="F18" s="16">
        <v>3.388023826941164</v>
      </c>
      <c r="G18" s="15">
        <v>1626.0815047021943</v>
      </c>
      <c r="H18" s="14">
        <v>2066569</v>
      </c>
      <c r="I18" s="14">
        <v>123611167</v>
      </c>
    </row>
    <row r="19" spans="1:9" ht="21" customHeight="1">
      <c r="A19" s="13" t="s">
        <v>6</v>
      </c>
      <c r="B19" s="7">
        <v>131955</v>
      </c>
      <c r="C19" s="7">
        <v>64914</v>
      </c>
      <c r="D19" s="7">
        <v>67041</v>
      </c>
      <c r="E19" s="7">
        <v>40952</v>
      </c>
      <c r="F19" s="9">
        <v>3.2221869505762846</v>
      </c>
      <c r="G19" s="8">
        <v>1654.6081504702195</v>
      </c>
      <c r="H19" s="7">
        <v>2100315</v>
      </c>
      <c r="I19" s="7">
        <v>125570246</v>
      </c>
    </row>
    <row r="20" spans="1:9" ht="21" customHeight="1">
      <c r="A20" s="13" t="s">
        <v>5</v>
      </c>
      <c r="B20" s="7">
        <v>131991</v>
      </c>
      <c r="C20" s="7">
        <v>64742</v>
      </c>
      <c r="D20" s="7">
        <v>67249</v>
      </c>
      <c r="E20" s="7">
        <v>43181</v>
      </c>
      <c r="F20" s="9">
        <v>3.0566916004724298</v>
      </c>
      <c r="G20" s="8">
        <v>1655.0595611285266</v>
      </c>
      <c r="H20" s="7">
        <v>2107770</v>
      </c>
      <c r="I20" s="7">
        <v>126925843</v>
      </c>
    </row>
    <row r="21" spans="1:9" ht="21" customHeight="1">
      <c r="A21" s="12" t="s">
        <v>4</v>
      </c>
      <c r="B21" s="11">
        <v>144174</v>
      </c>
      <c r="C21" s="7">
        <v>70696</v>
      </c>
      <c r="D21" s="7">
        <v>73478</v>
      </c>
      <c r="E21" s="7">
        <v>49081</v>
      </c>
      <c r="F21" s="9">
        <v>2.9374707116806911</v>
      </c>
      <c r="G21" s="8">
        <v>1642.6341574569899</v>
      </c>
      <c r="H21" s="7">
        <v>2107226</v>
      </c>
      <c r="I21" s="7">
        <v>127767994</v>
      </c>
    </row>
    <row r="22" spans="1:9" ht="21" customHeight="1">
      <c r="A22" s="10" t="s">
        <v>3</v>
      </c>
      <c r="B22" s="7">
        <v>145604</v>
      </c>
      <c r="C22" s="7">
        <v>71516</v>
      </c>
      <c r="D22" s="7">
        <v>74088</v>
      </c>
      <c r="E22" s="7">
        <v>51961</v>
      </c>
      <c r="F22" s="9">
        <v>2.8021785569946691</v>
      </c>
      <c r="G22" s="8">
        <v>1658.9</v>
      </c>
      <c r="H22" s="7">
        <v>2080773</v>
      </c>
      <c r="I22" s="7">
        <v>128057352</v>
      </c>
    </row>
    <row r="23" spans="1:9" ht="21" customHeight="1">
      <c r="A23" s="10" t="s">
        <v>2</v>
      </c>
      <c r="B23" s="7">
        <v>144690</v>
      </c>
      <c r="C23" s="7">
        <v>71167</v>
      </c>
      <c r="D23" s="7">
        <v>73523</v>
      </c>
      <c r="E23" s="7">
        <v>53470</v>
      </c>
      <c r="F23" s="9">
        <v>2.7060032999999999</v>
      </c>
      <c r="G23" s="8">
        <v>1647.7621999999999</v>
      </c>
      <c r="H23" s="7">
        <v>2031903</v>
      </c>
      <c r="I23" s="7">
        <v>127094745</v>
      </c>
    </row>
    <row r="24" spans="1:9" ht="21" customHeight="1" thickBot="1">
      <c r="A24" s="6" t="s">
        <v>1</v>
      </c>
      <c r="B24" s="3">
        <v>144521</v>
      </c>
      <c r="C24" s="3">
        <v>71220</v>
      </c>
      <c r="D24" s="3">
        <v>73301</v>
      </c>
      <c r="E24" s="3">
        <v>57129</v>
      </c>
      <c r="F24" s="5">
        <v>2.5297309597577411</v>
      </c>
      <c r="G24" s="4">
        <v>1645.8376039175491</v>
      </c>
      <c r="H24" s="3">
        <v>1978742</v>
      </c>
      <c r="I24" s="3">
        <v>126146099</v>
      </c>
    </row>
    <row r="25" spans="1:9" ht="21" customHeight="1">
      <c r="A25" s="2" t="s">
        <v>0</v>
      </c>
    </row>
  </sheetData>
  <mergeCells count="7">
    <mergeCell ref="I2:I3"/>
    <mergeCell ref="F2:F3"/>
    <mergeCell ref="A2:A3"/>
    <mergeCell ref="B2:D2"/>
    <mergeCell ref="E2:E3"/>
    <mergeCell ref="G2:G3"/>
    <mergeCell ref="H2:H3"/>
  </mergeCells>
  <phoneticPr fontId="2"/>
  <pageMargins left="0.75" right="0.75" top="1" bottom="1" header="0.51200000000000001" footer="0.51200000000000001"/>
  <pageSetup paperSize="9" scale="9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4"/>
  <sheetViews>
    <sheetView view="pageBreakPreview" zoomScale="115" zoomScaleNormal="100" zoomScaleSheetLayoutView="115" workbookViewId="0"/>
  </sheetViews>
  <sheetFormatPr defaultColWidth="9" defaultRowHeight="13.2"/>
  <cols>
    <col min="1" max="1" width="16.8984375" style="67" customWidth="1"/>
    <col min="2" max="2" width="6.5" style="67" customWidth="1"/>
    <col min="3" max="3" width="5.8984375" style="67" customWidth="1"/>
    <col min="4" max="5" width="6.19921875" style="67" customWidth="1"/>
    <col min="6" max="6" width="16.8984375" style="67" customWidth="1"/>
    <col min="7" max="10" width="6.5" style="67" customWidth="1"/>
    <col min="11" max="11" width="6.19921875" style="67" customWidth="1"/>
    <col min="12" max="16384" width="9" style="67"/>
  </cols>
  <sheetData>
    <row r="1" spans="1:11" ht="24.9" customHeight="1">
      <c r="A1" s="234" t="s">
        <v>281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12.9" customHeight="1" thickBot="1">
      <c r="B2" s="159"/>
      <c r="C2" s="159"/>
      <c r="D2" s="159"/>
      <c r="E2" s="159"/>
      <c r="F2" s="159"/>
      <c r="G2" s="453" t="s">
        <v>280</v>
      </c>
      <c r="H2" s="453"/>
      <c r="I2" s="453"/>
      <c r="J2" s="453"/>
      <c r="K2" s="159"/>
    </row>
    <row r="3" spans="1:11" ht="13.5" customHeight="1">
      <c r="A3" s="454" t="s">
        <v>279</v>
      </c>
      <c r="B3" s="447" t="s">
        <v>278</v>
      </c>
      <c r="C3" s="448"/>
      <c r="D3" s="448"/>
      <c r="E3" s="448"/>
      <c r="F3" s="456" t="s">
        <v>261</v>
      </c>
      <c r="G3" s="447" t="s">
        <v>277</v>
      </c>
      <c r="H3" s="448"/>
      <c r="I3" s="448"/>
      <c r="J3" s="448"/>
    </row>
    <row r="4" spans="1:11" ht="13.5" customHeight="1">
      <c r="A4" s="455"/>
      <c r="B4" s="233" t="s">
        <v>25</v>
      </c>
      <c r="C4" s="232" t="s">
        <v>259</v>
      </c>
      <c r="D4" s="232" t="s">
        <v>24</v>
      </c>
      <c r="E4" s="231" t="s">
        <v>23</v>
      </c>
      <c r="F4" s="457"/>
      <c r="G4" s="202" t="s">
        <v>25</v>
      </c>
      <c r="H4" s="201" t="s">
        <v>259</v>
      </c>
      <c r="I4" s="200" t="s">
        <v>24</v>
      </c>
      <c r="J4" s="199" t="s">
        <v>23</v>
      </c>
    </row>
    <row r="5" spans="1:11" ht="12.75" customHeight="1">
      <c r="A5" s="230" t="s">
        <v>81</v>
      </c>
      <c r="B5" s="225">
        <v>71946</v>
      </c>
      <c r="C5" s="229">
        <v>100</v>
      </c>
      <c r="D5" s="225">
        <v>42882</v>
      </c>
      <c r="E5" s="225">
        <v>29064</v>
      </c>
      <c r="F5" s="228" t="s">
        <v>25</v>
      </c>
      <c r="G5" s="194">
        <v>71456</v>
      </c>
      <c r="H5" s="174">
        <f>G5/$B$35*100</f>
        <v>101.72831069730361</v>
      </c>
      <c r="I5" s="193">
        <v>41718</v>
      </c>
      <c r="J5" s="193">
        <v>29738</v>
      </c>
    </row>
    <row r="6" spans="1:11" ht="12.75" customHeight="1">
      <c r="A6" s="176" t="s">
        <v>258</v>
      </c>
      <c r="B6" s="225">
        <v>1274</v>
      </c>
      <c r="C6" s="222">
        <v>1.7610430044755789</v>
      </c>
      <c r="D6" s="225">
        <v>756</v>
      </c>
      <c r="E6" s="225">
        <v>518</v>
      </c>
      <c r="F6" s="207" t="s">
        <v>258</v>
      </c>
      <c r="G6" s="175">
        <v>961</v>
      </c>
      <c r="H6" s="174">
        <f>G6/$B$35*100</f>
        <v>1.3681273312263318</v>
      </c>
      <c r="I6" s="173">
        <v>584</v>
      </c>
      <c r="J6" s="173">
        <v>377</v>
      </c>
    </row>
    <row r="7" spans="1:11" ht="12.75" customHeight="1">
      <c r="A7" s="227" t="s">
        <v>257</v>
      </c>
      <c r="B7" s="225">
        <v>2</v>
      </c>
      <c r="C7" s="222">
        <v>2.7798626747838656E-3</v>
      </c>
      <c r="D7" s="225">
        <v>2</v>
      </c>
      <c r="E7" s="225" t="s">
        <v>110</v>
      </c>
      <c r="F7" s="228" t="s">
        <v>257</v>
      </c>
      <c r="G7" s="175">
        <v>2</v>
      </c>
      <c r="H7" s="174">
        <f>G7/$B$35*100</f>
        <v>2.8472993365792542E-3</v>
      </c>
      <c r="I7" s="173">
        <v>2</v>
      </c>
      <c r="J7" s="173" t="s">
        <v>110</v>
      </c>
    </row>
    <row r="8" spans="1:11" ht="11.25" customHeight="1">
      <c r="A8" s="227"/>
      <c r="B8" s="221"/>
      <c r="C8" s="222"/>
      <c r="D8" s="221"/>
      <c r="E8" s="221"/>
      <c r="F8" s="207"/>
      <c r="G8" s="175"/>
      <c r="H8" s="174"/>
      <c r="I8" s="173"/>
      <c r="J8" s="173"/>
    </row>
    <row r="9" spans="1:11" ht="12.75" customHeight="1">
      <c r="A9" s="227" t="s">
        <v>276</v>
      </c>
      <c r="B9" s="225">
        <v>40</v>
      </c>
      <c r="C9" s="222">
        <v>5.5597253495677318E-2</v>
      </c>
      <c r="D9" s="225">
        <v>34</v>
      </c>
      <c r="E9" s="225">
        <v>6</v>
      </c>
      <c r="F9" s="219" t="s">
        <v>256</v>
      </c>
      <c r="G9" s="175">
        <v>33</v>
      </c>
      <c r="H9" s="174">
        <f>G9/$B$35*100</f>
        <v>4.6980439053557699E-2</v>
      </c>
      <c r="I9" s="173">
        <v>24</v>
      </c>
      <c r="J9" s="173">
        <v>9</v>
      </c>
    </row>
    <row r="10" spans="1:11" ht="12.75" customHeight="1">
      <c r="A10" s="226" t="s">
        <v>255</v>
      </c>
      <c r="B10" s="225">
        <v>5463</v>
      </c>
      <c r="C10" s="222">
        <v>7.5931948961721289</v>
      </c>
      <c r="D10" s="225">
        <v>4576</v>
      </c>
      <c r="E10" s="225">
        <v>887</v>
      </c>
      <c r="F10" s="224" t="s">
        <v>255</v>
      </c>
      <c r="G10" s="175">
        <v>4894</v>
      </c>
      <c r="H10" s="174">
        <f>G10/$B$35*100</f>
        <v>6.9673414766094357</v>
      </c>
      <c r="I10" s="173">
        <v>4063</v>
      </c>
      <c r="J10" s="173">
        <v>831</v>
      </c>
    </row>
    <row r="11" spans="1:11" ht="12.75" customHeight="1">
      <c r="A11" s="226" t="s">
        <v>254</v>
      </c>
      <c r="B11" s="225">
        <v>19935</v>
      </c>
      <c r="C11" s="222">
        <v>27.708281210908183</v>
      </c>
      <c r="D11" s="225">
        <v>13665</v>
      </c>
      <c r="E11" s="225">
        <v>6270</v>
      </c>
      <c r="F11" s="224" t="s">
        <v>254</v>
      </c>
      <c r="G11" s="175">
        <v>18130</v>
      </c>
      <c r="H11" s="174">
        <f>G11/$B$35*100</f>
        <v>25.810768486090939</v>
      </c>
      <c r="I11" s="173">
        <v>12827</v>
      </c>
      <c r="J11" s="173">
        <v>5303</v>
      </c>
    </row>
    <row r="12" spans="1:11" ht="11.25" customHeight="1">
      <c r="A12" s="223"/>
      <c r="B12" s="221"/>
      <c r="C12" s="222"/>
      <c r="D12" s="221"/>
      <c r="E12" s="221"/>
      <c r="F12" s="207"/>
      <c r="G12" s="175"/>
      <c r="H12" s="174"/>
      <c r="I12" s="173"/>
      <c r="J12" s="173"/>
    </row>
    <row r="13" spans="1:11" ht="12.75" customHeight="1">
      <c r="A13" s="184" t="s">
        <v>275</v>
      </c>
      <c r="B13" s="210">
        <v>335</v>
      </c>
      <c r="C13" s="209">
        <v>0.46562699802629753</v>
      </c>
      <c r="D13" s="208">
        <v>294</v>
      </c>
      <c r="E13" s="208">
        <v>41</v>
      </c>
      <c r="F13" s="219" t="s">
        <v>253</v>
      </c>
      <c r="G13" s="175">
        <v>346</v>
      </c>
      <c r="H13" s="174">
        <f t="shared" ref="H13:H26" si="0">G13/$B$35*100</f>
        <v>0.49258278522821103</v>
      </c>
      <c r="I13" s="173">
        <v>293</v>
      </c>
      <c r="J13" s="173">
        <v>53</v>
      </c>
    </row>
    <row r="14" spans="1:11" ht="12.75" customHeight="1">
      <c r="A14" s="176" t="s">
        <v>274</v>
      </c>
      <c r="B14" s="210">
        <v>791</v>
      </c>
      <c r="C14" s="209">
        <v>1.0994356878770188</v>
      </c>
      <c r="D14" s="208">
        <v>588</v>
      </c>
      <c r="E14" s="208">
        <v>203</v>
      </c>
      <c r="F14" s="207" t="s">
        <v>252</v>
      </c>
      <c r="G14" s="175">
        <v>1027</v>
      </c>
      <c r="H14" s="174">
        <f t="shared" si="0"/>
        <v>1.4620882093334473</v>
      </c>
      <c r="I14" s="173">
        <v>762</v>
      </c>
      <c r="J14" s="173">
        <v>265</v>
      </c>
    </row>
    <row r="15" spans="1:11" ht="12.75" customHeight="1">
      <c r="A15" s="188" t="s">
        <v>273</v>
      </c>
      <c r="B15" s="210">
        <v>3035</v>
      </c>
      <c r="C15" s="209">
        <v>4.2184416089845165</v>
      </c>
      <c r="D15" s="208">
        <v>2472</v>
      </c>
      <c r="E15" s="208">
        <v>563</v>
      </c>
      <c r="F15" s="207" t="s">
        <v>251</v>
      </c>
      <c r="G15" s="175">
        <v>3431</v>
      </c>
      <c r="H15" s="174">
        <f t="shared" si="0"/>
        <v>4.8845420119017113</v>
      </c>
      <c r="I15" s="173">
        <v>2695</v>
      </c>
      <c r="J15" s="173">
        <v>736</v>
      </c>
    </row>
    <row r="16" spans="1:11" ht="12.75" customHeight="1">
      <c r="A16" s="176" t="s">
        <v>272</v>
      </c>
      <c r="B16" s="210">
        <v>11726</v>
      </c>
      <c r="C16" s="209">
        <v>16.298334862257803</v>
      </c>
      <c r="D16" s="208">
        <v>5725</v>
      </c>
      <c r="E16" s="208">
        <v>6001</v>
      </c>
      <c r="F16" s="207" t="s">
        <v>250</v>
      </c>
      <c r="G16" s="175">
        <v>10991</v>
      </c>
      <c r="H16" s="174">
        <f t="shared" si="0"/>
        <v>15.647333504171293</v>
      </c>
      <c r="I16" s="173">
        <v>5228</v>
      </c>
      <c r="J16" s="173">
        <v>5763</v>
      </c>
    </row>
    <row r="17" spans="1:10" ht="12.75" customHeight="1">
      <c r="A17" s="176" t="s">
        <v>271</v>
      </c>
      <c r="B17" s="210">
        <v>1775</v>
      </c>
      <c r="C17" s="209">
        <v>2.4671281238706806</v>
      </c>
      <c r="D17" s="208">
        <v>802</v>
      </c>
      <c r="E17" s="208">
        <v>973</v>
      </c>
      <c r="F17" s="207" t="s">
        <v>249</v>
      </c>
      <c r="G17" s="175">
        <v>1737</v>
      </c>
      <c r="H17" s="174">
        <f t="shared" si="0"/>
        <v>2.4728794738190825</v>
      </c>
      <c r="I17" s="173">
        <v>739</v>
      </c>
      <c r="J17" s="173">
        <v>998</v>
      </c>
    </row>
    <row r="18" spans="1:10" ht="12.75" customHeight="1">
      <c r="A18" s="176" t="s">
        <v>270</v>
      </c>
      <c r="B18" s="210">
        <v>435</v>
      </c>
      <c r="C18" s="209">
        <v>0.60462013176549079</v>
      </c>
      <c r="D18" s="208">
        <v>280</v>
      </c>
      <c r="E18" s="208">
        <v>155</v>
      </c>
      <c r="F18" s="220" t="s">
        <v>248</v>
      </c>
      <c r="G18" s="175">
        <v>776</v>
      </c>
      <c r="H18" s="174">
        <f t="shared" si="0"/>
        <v>1.1047521425927509</v>
      </c>
      <c r="I18" s="173">
        <v>478</v>
      </c>
      <c r="J18" s="173">
        <v>298</v>
      </c>
    </row>
    <row r="19" spans="1:10" ht="12.75" customHeight="1">
      <c r="A19" s="176" t="s">
        <v>269</v>
      </c>
      <c r="B19" s="210">
        <v>3256</v>
      </c>
      <c r="C19" s="209">
        <v>4.5256164345481329</v>
      </c>
      <c r="D19" s="208">
        <v>1147</v>
      </c>
      <c r="E19" s="208">
        <v>2109</v>
      </c>
      <c r="F19" s="217" t="s">
        <v>247</v>
      </c>
      <c r="G19" s="175">
        <v>2117</v>
      </c>
      <c r="H19" s="174">
        <f t="shared" si="0"/>
        <v>3.0138663477691412</v>
      </c>
      <c r="I19" s="173">
        <v>1522</v>
      </c>
      <c r="J19" s="173">
        <v>595</v>
      </c>
    </row>
    <row r="20" spans="1:10" ht="12.75" customHeight="1">
      <c r="A20" s="176" t="s">
        <v>268</v>
      </c>
      <c r="B20" s="210">
        <v>2905</v>
      </c>
      <c r="C20" s="209">
        <v>4.037750535123565</v>
      </c>
      <c r="D20" s="208">
        <v>1175</v>
      </c>
      <c r="E20" s="208">
        <v>1730</v>
      </c>
      <c r="F20" s="219" t="s">
        <v>246</v>
      </c>
      <c r="G20" s="175">
        <v>3615</v>
      </c>
      <c r="H20" s="174">
        <f t="shared" si="0"/>
        <v>5.1464935508670022</v>
      </c>
      <c r="I20" s="173">
        <v>1193</v>
      </c>
      <c r="J20" s="173">
        <v>2422</v>
      </c>
    </row>
    <row r="21" spans="1:10" ht="12.75" customHeight="1">
      <c r="A21" s="176" t="s">
        <v>267</v>
      </c>
      <c r="B21" s="210">
        <v>5315</v>
      </c>
      <c r="C21" s="209">
        <v>7.3874850582381235</v>
      </c>
      <c r="D21" s="208">
        <v>1177</v>
      </c>
      <c r="E21" s="208">
        <v>4138</v>
      </c>
      <c r="F21" s="219" t="s">
        <v>245</v>
      </c>
      <c r="G21" s="175">
        <v>2526</v>
      </c>
      <c r="H21" s="174">
        <f t="shared" si="0"/>
        <v>3.5961390620995988</v>
      </c>
      <c r="I21" s="173">
        <v>926</v>
      </c>
      <c r="J21" s="173">
        <v>1600</v>
      </c>
    </row>
    <row r="22" spans="1:10" ht="12.75" customHeight="1">
      <c r="A22" s="176" t="s">
        <v>266</v>
      </c>
      <c r="B22" s="210">
        <v>569</v>
      </c>
      <c r="C22" s="209">
        <v>0.7908709309760098</v>
      </c>
      <c r="D22" s="208">
        <v>370</v>
      </c>
      <c r="E22" s="208">
        <v>199</v>
      </c>
      <c r="F22" s="207" t="s">
        <v>244</v>
      </c>
      <c r="G22" s="175">
        <v>2882</v>
      </c>
      <c r="H22" s="174">
        <f t="shared" si="0"/>
        <v>4.1029583440107054</v>
      </c>
      <c r="I22" s="173">
        <v>1126</v>
      </c>
      <c r="J22" s="173">
        <v>1756</v>
      </c>
    </row>
    <row r="23" spans="1:10" ht="12.75" customHeight="1">
      <c r="A23" s="218" t="s">
        <v>265</v>
      </c>
      <c r="B23" s="210">
        <v>10760</v>
      </c>
      <c r="C23" s="209">
        <v>14.955661190337196</v>
      </c>
      <c r="D23" s="208">
        <v>6316</v>
      </c>
      <c r="E23" s="208">
        <v>4444</v>
      </c>
      <c r="F23" s="207" t="s">
        <v>243</v>
      </c>
      <c r="G23" s="175">
        <v>6224</v>
      </c>
      <c r="H23" s="174">
        <f t="shared" si="0"/>
        <v>8.8607955354346402</v>
      </c>
      <c r="I23" s="173">
        <v>1392</v>
      </c>
      <c r="J23" s="173">
        <v>4832</v>
      </c>
    </row>
    <row r="24" spans="1:10" ht="12.75" customHeight="1">
      <c r="A24" s="176" t="s">
        <v>264</v>
      </c>
      <c r="B24" s="210">
        <v>3781</v>
      </c>
      <c r="C24" s="209">
        <v>5.2553303866788985</v>
      </c>
      <c r="D24" s="208">
        <v>3136</v>
      </c>
      <c r="E24" s="208">
        <v>645</v>
      </c>
      <c r="F24" s="207" t="s">
        <v>242</v>
      </c>
      <c r="G24" s="175">
        <v>288</v>
      </c>
      <c r="H24" s="174">
        <f t="shared" si="0"/>
        <v>0.41001110446741262</v>
      </c>
      <c r="I24" s="173">
        <v>153</v>
      </c>
      <c r="J24" s="173">
        <v>135</v>
      </c>
    </row>
    <row r="25" spans="1:10" ht="12.75" customHeight="1">
      <c r="A25" s="216"/>
      <c r="B25" s="215"/>
      <c r="C25" s="215"/>
      <c r="D25" s="215"/>
      <c r="E25" s="215"/>
      <c r="F25" s="217" t="s">
        <v>216</v>
      </c>
      <c r="G25" s="175">
        <v>3436</v>
      </c>
      <c r="H25" s="174">
        <f t="shared" si="0"/>
        <v>4.8916602602431594</v>
      </c>
      <c r="I25" s="173">
        <v>2221</v>
      </c>
      <c r="J25" s="173">
        <v>1215</v>
      </c>
    </row>
    <row r="26" spans="1:10" ht="12.75" customHeight="1">
      <c r="A26" s="216"/>
      <c r="B26" s="215"/>
      <c r="C26" s="215"/>
      <c r="D26" s="215"/>
      <c r="E26" s="215"/>
      <c r="F26" s="217" t="s">
        <v>241</v>
      </c>
      <c r="G26" s="175">
        <v>3878</v>
      </c>
      <c r="H26" s="174">
        <f t="shared" si="0"/>
        <v>5.5209134136271745</v>
      </c>
      <c r="I26" s="173">
        <v>3147</v>
      </c>
      <c r="J26" s="173">
        <v>731</v>
      </c>
    </row>
    <row r="27" spans="1:10" ht="12.75" customHeight="1">
      <c r="A27" s="216"/>
      <c r="B27" s="215"/>
      <c r="C27" s="215"/>
      <c r="D27" s="215"/>
      <c r="E27" s="215"/>
      <c r="F27" s="207"/>
      <c r="G27" s="175"/>
      <c r="H27" s="174"/>
      <c r="I27" s="173"/>
      <c r="J27" s="173"/>
    </row>
    <row r="28" spans="1:10" ht="12.75" customHeight="1">
      <c r="A28" s="176" t="s">
        <v>263</v>
      </c>
      <c r="B28" s="210">
        <v>549</v>
      </c>
      <c r="C28" s="209">
        <v>0.76307230422817107</v>
      </c>
      <c r="D28" s="208">
        <v>367</v>
      </c>
      <c r="E28" s="208">
        <v>182</v>
      </c>
      <c r="F28" s="207" t="s">
        <v>240</v>
      </c>
      <c r="G28" s="175">
        <v>4162</v>
      </c>
      <c r="H28" s="174">
        <f>G28/$B$35*100</f>
        <v>5.9252299194214286</v>
      </c>
      <c r="I28" s="173">
        <v>2343</v>
      </c>
      <c r="J28" s="173">
        <v>1819</v>
      </c>
    </row>
    <row r="29" spans="1:10" ht="12.75" customHeight="1">
      <c r="A29" s="178" t="s">
        <v>139</v>
      </c>
      <c r="B29" s="214"/>
      <c r="C29" s="213"/>
      <c r="D29" s="212"/>
      <c r="E29" s="212"/>
      <c r="F29" s="211" t="s">
        <v>139</v>
      </c>
      <c r="G29" s="175"/>
      <c r="H29" s="174"/>
      <c r="I29" s="173"/>
      <c r="J29" s="173"/>
    </row>
    <row r="30" spans="1:10" ht="12.75" customHeight="1">
      <c r="A30" s="176" t="s">
        <v>239</v>
      </c>
      <c r="B30" s="210">
        <v>1276</v>
      </c>
      <c r="C30" s="209">
        <v>1.7735523865121066</v>
      </c>
      <c r="D30" s="208">
        <v>758</v>
      </c>
      <c r="E30" s="208">
        <v>518</v>
      </c>
      <c r="F30" s="207" t="s">
        <v>239</v>
      </c>
      <c r="G30" s="175">
        <v>963</v>
      </c>
      <c r="H30" s="174">
        <f>G30/$B$35*100</f>
        <v>1.3709746305629111</v>
      </c>
      <c r="I30" s="173">
        <v>586</v>
      </c>
      <c r="J30" s="173">
        <v>377</v>
      </c>
    </row>
    <row r="31" spans="1:10" ht="12.75" customHeight="1">
      <c r="A31" s="176" t="s">
        <v>238</v>
      </c>
      <c r="B31" s="210">
        <v>25438</v>
      </c>
      <c r="C31" s="209">
        <v>35.357073360575988</v>
      </c>
      <c r="D31" s="208">
        <v>18275</v>
      </c>
      <c r="E31" s="208">
        <v>7163</v>
      </c>
      <c r="F31" s="207" t="s">
        <v>238</v>
      </c>
      <c r="G31" s="175">
        <v>23057</v>
      </c>
      <c r="H31" s="174">
        <f>G31/$B$35*100</f>
        <v>32.82509040175394</v>
      </c>
      <c r="I31" s="173">
        <v>16914</v>
      </c>
      <c r="J31" s="173">
        <v>6143</v>
      </c>
    </row>
    <row r="32" spans="1:10" ht="13.5" customHeight="1" thickBot="1">
      <c r="A32" s="168" t="s">
        <v>237</v>
      </c>
      <c r="B32" s="206">
        <v>44683</v>
      </c>
      <c r="C32" s="205">
        <v>62.106301948683736</v>
      </c>
      <c r="D32" s="204">
        <v>23482</v>
      </c>
      <c r="E32" s="204">
        <v>21201</v>
      </c>
      <c r="F32" s="203" t="s">
        <v>237</v>
      </c>
      <c r="G32" s="167">
        <v>43274</v>
      </c>
      <c r="H32" s="166">
        <f>G32/$B$35*100</f>
        <v>61.607015745565327</v>
      </c>
      <c r="I32" s="165">
        <v>21875</v>
      </c>
      <c r="J32" s="165">
        <v>21399</v>
      </c>
    </row>
    <row r="33" spans="1:11" ht="13.5" customHeight="1">
      <c r="A33" s="445" t="s">
        <v>261</v>
      </c>
      <c r="B33" s="447" t="s">
        <v>262</v>
      </c>
      <c r="C33" s="448"/>
      <c r="D33" s="448"/>
      <c r="E33" s="448"/>
      <c r="F33" s="449" t="s">
        <v>261</v>
      </c>
      <c r="G33" s="451" t="s">
        <v>260</v>
      </c>
      <c r="H33" s="452"/>
      <c r="I33" s="452"/>
      <c r="J33" s="452"/>
    </row>
    <row r="34" spans="1:11" ht="12.75" customHeight="1">
      <c r="A34" s="446"/>
      <c r="B34" s="202" t="s">
        <v>25</v>
      </c>
      <c r="C34" s="201" t="s">
        <v>259</v>
      </c>
      <c r="D34" s="200" t="s">
        <v>24</v>
      </c>
      <c r="E34" s="199" t="s">
        <v>23</v>
      </c>
      <c r="F34" s="450"/>
      <c r="G34" s="198" t="s">
        <v>25</v>
      </c>
      <c r="H34" s="197" t="s">
        <v>259</v>
      </c>
      <c r="I34" s="196" t="s">
        <v>24</v>
      </c>
      <c r="J34" s="195" t="s">
        <v>23</v>
      </c>
    </row>
    <row r="35" spans="1:11" ht="12.75" customHeight="1">
      <c r="A35" s="190" t="s">
        <v>25</v>
      </c>
      <c r="B35" s="194">
        <v>70242</v>
      </c>
      <c r="C35" s="174">
        <v>100</v>
      </c>
      <c r="D35" s="193">
        <v>40425</v>
      </c>
      <c r="E35" s="193">
        <v>29817</v>
      </c>
      <c r="F35" s="189" t="s">
        <v>25</v>
      </c>
      <c r="G35" s="192">
        <v>67871</v>
      </c>
      <c r="H35" s="170">
        <v>100</v>
      </c>
      <c r="I35" s="191">
        <v>37974</v>
      </c>
      <c r="J35" s="191">
        <v>29897</v>
      </c>
    </row>
    <row r="36" spans="1:11" ht="12.75" customHeight="1">
      <c r="A36" s="176" t="s">
        <v>258</v>
      </c>
      <c r="B36" s="175">
        <v>944</v>
      </c>
      <c r="C36" s="174">
        <f>B36/$G$35*100</f>
        <v>1.3908738636531066</v>
      </c>
      <c r="D36" s="173">
        <v>590</v>
      </c>
      <c r="E36" s="173">
        <v>354</v>
      </c>
      <c r="F36" s="172" t="s">
        <v>258</v>
      </c>
      <c r="G36" s="171">
        <v>877</v>
      </c>
      <c r="H36" s="170">
        <f>ROUND(G36/$G$35*100,1)</f>
        <v>1.3</v>
      </c>
      <c r="I36" s="169">
        <v>555</v>
      </c>
      <c r="J36" s="169">
        <v>322</v>
      </c>
    </row>
    <row r="37" spans="1:11" ht="11.25" customHeight="1">
      <c r="A37" s="190" t="s">
        <v>257</v>
      </c>
      <c r="B37" s="175">
        <v>1</v>
      </c>
      <c r="C37" s="174">
        <f>B37/$G$35*100</f>
        <v>1.4733833301410028E-3</v>
      </c>
      <c r="D37" s="173">
        <v>1</v>
      </c>
      <c r="E37" s="173" t="s">
        <v>110</v>
      </c>
      <c r="F37" s="189" t="s">
        <v>257</v>
      </c>
      <c r="G37" s="171">
        <v>1</v>
      </c>
      <c r="H37" s="170">
        <f>ROUND(G37/$G$35*100,1)</f>
        <v>0</v>
      </c>
      <c r="I37" s="169">
        <v>1</v>
      </c>
      <c r="J37" s="169" t="s">
        <v>110</v>
      </c>
      <c r="K37" s="159"/>
    </row>
    <row r="38" spans="1:11" ht="12.75" customHeight="1">
      <c r="A38" s="176"/>
      <c r="B38" s="175"/>
      <c r="C38" s="174"/>
      <c r="D38" s="173"/>
      <c r="E38" s="173"/>
      <c r="F38" s="172"/>
      <c r="G38" s="171"/>
      <c r="H38" s="170"/>
      <c r="I38" s="169"/>
      <c r="J38" s="169"/>
    </row>
    <row r="39" spans="1:11" ht="12.75" customHeight="1">
      <c r="A39" s="184" t="s">
        <v>256</v>
      </c>
      <c r="B39" s="175">
        <v>38</v>
      </c>
      <c r="C39" s="174">
        <f>B39/$G$35*100</f>
        <v>5.5988566545358109E-2</v>
      </c>
      <c r="D39" s="173">
        <v>29</v>
      </c>
      <c r="E39" s="173">
        <v>9</v>
      </c>
      <c r="F39" s="183" t="s">
        <v>256</v>
      </c>
      <c r="G39" s="171">
        <v>23</v>
      </c>
      <c r="H39" s="170">
        <f>ROUND(G39/$G$35*100,1)</f>
        <v>0</v>
      </c>
      <c r="I39" s="169">
        <v>19</v>
      </c>
      <c r="J39" s="169">
        <v>4</v>
      </c>
    </row>
    <row r="40" spans="1:11" ht="12.75" customHeight="1">
      <c r="A40" s="188" t="s">
        <v>255</v>
      </c>
      <c r="B40" s="175">
        <v>4756</v>
      </c>
      <c r="C40" s="174">
        <f>B40/$G$35*100</f>
        <v>7.0074111181506096</v>
      </c>
      <c r="D40" s="173">
        <v>3926</v>
      </c>
      <c r="E40" s="173">
        <v>830</v>
      </c>
      <c r="F40" s="187" t="s">
        <v>255</v>
      </c>
      <c r="G40" s="171">
        <v>4418</v>
      </c>
      <c r="H40" s="170">
        <f>ROUND(G40/$G$35*100,1)</f>
        <v>6.5</v>
      </c>
      <c r="I40" s="169">
        <v>3527</v>
      </c>
      <c r="J40" s="169">
        <v>891</v>
      </c>
    </row>
    <row r="41" spans="1:11" ht="11.25" customHeight="1">
      <c r="A41" s="188" t="s">
        <v>254</v>
      </c>
      <c r="B41" s="175">
        <v>18668</v>
      </c>
      <c r="C41" s="174">
        <f>B41/$G$35*100</f>
        <v>27.505120007072243</v>
      </c>
      <c r="D41" s="173">
        <v>13370</v>
      </c>
      <c r="E41" s="173">
        <v>5298</v>
      </c>
      <c r="F41" s="187" t="s">
        <v>254</v>
      </c>
      <c r="G41" s="171">
        <v>17682</v>
      </c>
      <c r="H41" s="170">
        <f>ROUND(G41/$G$35*100,1)</f>
        <v>26.1</v>
      </c>
      <c r="I41" s="169">
        <v>12605</v>
      </c>
      <c r="J41" s="169">
        <v>5077</v>
      </c>
    </row>
    <row r="42" spans="1:11" ht="12.75" customHeight="1">
      <c r="A42" s="176"/>
      <c r="B42" s="175"/>
      <c r="C42" s="174"/>
      <c r="D42" s="173"/>
      <c r="E42" s="173"/>
      <c r="F42" s="172"/>
      <c r="G42" s="171"/>
      <c r="H42" s="170"/>
      <c r="I42" s="169"/>
      <c r="J42" s="169"/>
    </row>
    <row r="43" spans="1:11" ht="12.75" customHeight="1">
      <c r="A43" s="184" t="s">
        <v>253</v>
      </c>
      <c r="B43" s="175">
        <v>325</v>
      </c>
      <c r="C43" s="174">
        <f t="shared" ref="C43:C56" si="1">B43/$G$35*100</f>
        <v>0.47884958229582592</v>
      </c>
      <c r="D43" s="173">
        <v>261</v>
      </c>
      <c r="E43" s="173">
        <v>64</v>
      </c>
      <c r="F43" s="183" t="s">
        <v>253</v>
      </c>
      <c r="G43" s="171">
        <v>337</v>
      </c>
      <c r="H43" s="170">
        <f t="shared" ref="H43:H56" si="2">ROUND(G43/$G$35*100,1)</f>
        <v>0.5</v>
      </c>
      <c r="I43" s="169">
        <v>256</v>
      </c>
      <c r="J43" s="169">
        <v>81</v>
      </c>
    </row>
    <row r="44" spans="1:11" ht="12.75" customHeight="1">
      <c r="A44" s="176" t="s">
        <v>252</v>
      </c>
      <c r="B44" s="175">
        <v>1058</v>
      </c>
      <c r="C44" s="174">
        <f t="shared" si="1"/>
        <v>1.5588395632891809</v>
      </c>
      <c r="D44" s="173">
        <v>801</v>
      </c>
      <c r="E44" s="173">
        <v>257</v>
      </c>
      <c r="F44" s="172" t="s">
        <v>252</v>
      </c>
      <c r="G44" s="171">
        <v>993</v>
      </c>
      <c r="H44" s="170">
        <f t="shared" si="2"/>
        <v>1.5</v>
      </c>
      <c r="I44" s="169">
        <v>748</v>
      </c>
      <c r="J44" s="169">
        <v>245</v>
      </c>
    </row>
    <row r="45" spans="1:11" ht="12.75" customHeight="1">
      <c r="A45" s="176" t="s">
        <v>251</v>
      </c>
      <c r="B45" s="175">
        <v>3061</v>
      </c>
      <c r="C45" s="174">
        <f t="shared" si="1"/>
        <v>4.51002637356161</v>
      </c>
      <c r="D45" s="173">
        <v>2447</v>
      </c>
      <c r="E45" s="173">
        <v>614</v>
      </c>
      <c r="F45" s="172" t="s">
        <v>251</v>
      </c>
      <c r="G45" s="171">
        <v>3186</v>
      </c>
      <c r="H45" s="170">
        <f t="shared" si="2"/>
        <v>4.7</v>
      </c>
      <c r="I45" s="169">
        <v>2458</v>
      </c>
      <c r="J45" s="169">
        <v>728</v>
      </c>
    </row>
    <row r="46" spans="1:11" ht="12.75" customHeight="1">
      <c r="A46" s="176" t="s">
        <v>250</v>
      </c>
      <c r="B46" s="175">
        <v>10468</v>
      </c>
      <c r="C46" s="174">
        <f t="shared" si="1"/>
        <v>15.423376699916016</v>
      </c>
      <c r="D46" s="173">
        <v>4748</v>
      </c>
      <c r="E46" s="173">
        <v>5720</v>
      </c>
      <c r="F46" s="172" t="s">
        <v>250</v>
      </c>
      <c r="G46" s="171">
        <v>9858</v>
      </c>
      <c r="H46" s="170">
        <f t="shared" si="2"/>
        <v>14.5</v>
      </c>
      <c r="I46" s="169">
        <v>4362</v>
      </c>
      <c r="J46" s="169">
        <v>5496</v>
      </c>
    </row>
    <row r="47" spans="1:11" ht="12.75" customHeight="1">
      <c r="A47" s="176" t="s">
        <v>249</v>
      </c>
      <c r="B47" s="175">
        <v>1593</v>
      </c>
      <c r="C47" s="174">
        <f t="shared" si="1"/>
        <v>2.3470996449146178</v>
      </c>
      <c r="D47" s="173">
        <v>662</v>
      </c>
      <c r="E47" s="173">
        <v>931</v>
      </c>
      <c r="F47" s="172" t="s">
        <v>249</v>
      </c>
      <c r="G47" s="171">
        <v>1365</v>
      </c>
      <c r="H47" s="170">
        <f t="shared" si="2"/>
        <v>2</v>
      </c>
      <c r="I47" s="169">
        <v>556</v>
      </c>
      <c r="J47" s="169">
        <v>809</v>
      </c>
    </row>
    <row r="48" spans="1:11" ht="12.75" customHeight="1">
      <c r="A48" s="186" t="s">
        <v>248</v>
      </c>
      <c r="B48" s="175">
        <v>850</v>
      </c>
      <c r="C48" s="174">
        <f t="shared" si="1"/>
        <v>1.2523758306198525</v>
      </c>
      <c r="D48" s="173">
        <v>525</v>
      </c>
      <c r="E48" s="173">
        <v>325</v>
      </c>
      <c r="F48" s="185" t="s">
        <v>248</v>
      </c>
      <c r="G48" s="171">
        <v>811</v>
      </c>
      <c r="H48" s="170">
        <f t="shared" si="2"/>
        <v>1.2</v>
      </c>
      <c r="I48" s="169">
        <v>475</v>
      </c>
      <c r="J48" s="169">
        <v>336</v>
      </c>
    </row>
    <row r="49" spans="1:10" ht="12.75" customHeight="1">
      <c r="A49" s="182" t="s">
        <v>247</v>
      </c>
      <c r="B49" s="175">
        <v>2228</v>
      </c>
      <c r="C49" s="174">
        <f t="shared" si="1"/>
        <v>3.2826980595541544</v>
      </c>
      <c r="D49" s="173">
        <v>1551</v>
      </c>
      <c r="E49" s="173">
        <v>677</v>
      </c>
      <c r="F49" s="181" t="s">
        <v>247</v>
      </c>
      <c r="G49" s="171">
        <v>2138</v>
      </c>
      <c r="H49" s="170">
        <f t="shared" si="2"/>
        <v>3.2</v>
      </c>
      <c r="I49" s="169">
        <v>1412</v>
      </c>
      <c r="J49" s="169">
        <v>726</v>
      </c>
    </row>
    <row r="50" spans="1:10" ht="12.75" customHeight="1">
      <c r="A50" s="184" t="s">
        <v>246</v>
      </c>
      <c r="B50" s="175">
        <v>3584</v>
      </c>
      <c r="C50" s="174">
        <f t="shared" si="1"/>
        <v>5.2806058552253541</v>
      </c>
      <c r="D50" s="173">
        <v>1137</v>
      </c>
      <c r="E50" s="173">
        <v>2447</v>
      </c>
      <c r="F50" s="183" t="s">
        <v>246</v>
      </c>
      <c r="G50" s="171">
        <v>3342</v>
      </c>
      <c r="H50" s="170">
        <f t="shared" si="2"/>
        <v>4.9000000000000004</v>
      </c>
      <c r="I50" s="169">
        <v>1009</v>
      </c>
      <c r="J50" s="169">
        <v>2333</v>
      </c>
    </row>
    <row r="51" spans="1:10" ht="12.75" customHeight="1">
      <c r="A51" s="184" t="s">
        <v>245</v>
      </c>
      <c r="B51" s="175">
        <v>2405</v>
      </c>
      <c r="C51" s="174">
        <f t="shared" si="1"/>
        <v>3.5434869089891117</v>
      </c>
      <c r="D51" s="173">
        <v>872</v>
      </c>
      <c r="E51" s="173">
        <v>1533</v>
      </c>
      <c r="F51" s="183" t="s">
        <v>245</v>
      </c>
      <c r="G51" s="171">
        <v>2173</v>
      </c>
      <c r="H51" s="170">
        <f t="shared" si="2"/>
        <v>3.2</v>
      </c>
      <c r="I51" s="169">
        <v>787</v>
      </c>
      <c r="J51" s="169">
        <v>1386</v>
      </c>
    </row>
    <row r="52" spans="1:10" ht="12.75" customHeight="1">
      <c r="A52" s="176" t="s">
        <v>244</v>
      </c>
      <c r="B52" s="175">
        <v>2897</v>
      </c>
      <c r="C52" s="174">
        <f t="shared" si="1"/>
        <v>4.2683915074184853</v>
      </c>
      <c r="D52" s="173">
        <v>1138</v>
      </c>
      <c r="E52" s="173">
        <v>1759</v>
      </c>
      <c r="F52" s="172" t="s">
        <v>244</v>
      </c>
      <c r="G52" s="171">
        <v>2967</v>
      </c>
      <c r="H52" s="170">
        <f t="shared" si="2"/>
        <v>4.4000000000000004</v>
      </c>
      <c r="I52" s="169">
        <v>1149</v>
      </c>
      <c r="J52" s="169">
        <v>1818</v>
      </c>
    </row>
    <row r="53" spans="1:10" ht="12.75" customHeight="1">
      <c r="A53" s="176" t="s">
        <v>243</v>
      </c>
      <c r="B53" s="175">
        <v>7520</v>
      </c>
      <c r="C53" s="174">
        <f t="shared" si="1"/>
        <v>11.07984264266034</v>
      </c>
      <c r="D53" s="173">
        <v>1694</v>
      </c>
      <c r="E53" s="173">
        <v>5826</v>
      </c>
      <c r="F53" s="172" t="s">
        <v>243</v>
      </c>
      <c r="G53" s="171">
        <v>8110</v>
      </c>
      <c r="H53" s="170">
        <f t="shared" si="2"/>
        <v>11.9</v>
      </c>
      <c r="I53" s="169">
        <v>1787</v>
      </c>
      <c r="J53" s="169">
        <v>6323</v>
      </c>
    </row>
    <row r="54" spans="1:10" ht="12.75" customHeight="1">
      <c r="A54" s="176" t="s">
        <v>242</v>
      </c>
      <c r="B54" s="175">
        <v>401</v>
      </c>
      <c r="C54" s="174">
        <f t="shared" si="1"/>
        <v>0.59082671538654208</v>
      </c>
      <c r="D54" s="173">
        <v>223</v>
      </c>
      <c r="E54" s="173">
        <v>178</v>
      </c>
      <c r="F54" s="172" t="s">
        <v>242</v>
      </c>
      <c r="G54" s="171">
        <v>402</v>
      </c>
      <c r="H54" s="170">
        <f t="shared" si="2"/>
        <v>0.6</v>
      </c>
      <c r="I54" s="169">
        <v>211</v>
      </c>
      <c r="J54" s="169">
        <v>191</v>
      </c>
    </row>
    <row r="55" spans="1:10" ht="12.75" customHeight="1">
      <c r="A55" s="182" t="s">
        <v>216</v>
      </c>
      <c r="B55" s="175">
        <v>3599</v>
      </c>
      <c r="C55" s="174">
        <f t="shared" si="1"/>
        <v>5.3027066051774696</v>
      </c>
      <c r="D55" s="173">
        <v>2219</v>
      </c>
      <c r="E55" s="173">
        <v>1380</v>
      </c>
      <c r="F55" s="181" t="s">
        <v>216</v>
      </c>
      <c r="G55" s="171">
        <v>3823</v>
      </c>
      <c r="H55" s="170">
        <f t="shared" si="2"/>
        <v>5.6</v>
      </c>
      <c r="I55" s="169">
        <v>2369</v>
      </c>
      <c r="J55" s="169">
        <v>1454</v>
      </c>
    </row>
    <row r="56" spans="1:10" ht="11.25" customHeight="1">
      <c r="A56" s="180" t="s">
        <v>241</v>
      </c>
      <c r="B56" s="175">
        <v>3806</v>
      </c>
      <c r="C56" s="174">
        <f t="shared" si="1"/>
        <v>5.6076969545166566</v>
      </c>
      <c r="D56" s="173">
        <v>2995</v>
      </c>
      <c r="E56" s="173">
        <v>811</v>
      </c>
      <c r="F56" s="179" t="s">
        <v>241</v>
      </c>
      <c r="G56" s="171">
        <v>3629</v>
      </c>
      <c r="H56" s="170">
        <f t="shared" si="2"/>
        <v>5.3</v>
      </c>
      <c r="I56" s="169">
        <v>2756</v>
      </c>
      <c r="J56" s="169">
        <v>873</v>
      </c>
    </row>
    <row r="57" spans="1:10" ht="12.75" customHeight="1">
      <c r="A57" s="176"/>
      <c r="B57" s="175"/>
      <c r="C57" s="174"/>
      <c r="D57" s="173"/>
      <c r="E57" s="173"/>
      <c r="F57" s="172"/>
      <c r="G57" s="171"/>
      <c r="H57" s="170"/>
      <c r="I57" s="169"/>
      <c r="J57" s="169"/>
    </row>
    <row r="58" spans="1:10" ht="12.75" customHeight="1">
      <c r="A58" s="176" t="s">
        <v>240</v>
      </c>
      <c r="B58" s="175">
        <v>2040</v>
      </c>
      <c r="C58" s="174">
        <f>B58/$G$35*100</f>
        <v>3.0057019934876457</v>
      </c>
      <c r="D58" s="173">
        <v>1236</v>
      </c>
      <c r="E58" s="173">
        <v>804</v>
      </c>
      <c r="F58" s="172" t="s">
        <v>240</v>
      </c>
      <c r="G58" s="171">
        <v>1736</v>
      </c>
      <c r="H58" s="170">
        <f>ROUND(G58/$G$35*100,1)</f>
        <v>2.6</v>
      </c>
      <c r="I58" s="169">
        <v>932</v>
      </c>
      <c r="J58" s="169">
        <v>804</v>
      </c>
    </row>
    <row r="59" spans="1:10" ht="12.75" customHeight="1">
      <c r="A59" s="178" t="s">
        <v>139</v>
      </c>
      <c r="B59" s="175"/>
      <c r="C59" s="174"/>
      <c r="D59" s="173"/>
      <c r="E59" s="173"/>
      <c r="F59" s="177" t="s">
        <v>139</v>
      </c>
      <c r="G59" s="171"/>
      <c r="H59" s="170"/>
      <c r="I59" s="169"/>
      <c r="J59" s="169"/>
    </row>
    <row r="60" spans="1:10" ht="12.75" customHeight="1">
      <c r="A60" s="176" t="s">
        <v>239</v>
      </c>
      <c r="B60" s="175">
        <v>945</v>
      </c>
      <c r="C60" s="174">
        <f>B60/$G$35*100</f>
        <v>1.3923472469832476</v>
      </c>
      <c r="D60" s="173">
        <v>591</v>
      </c>
      <c r="E60" s="173">
        <v>354</v>
      </c>
      <c r="F60" s="172" t="s">
        <v>239</v>
      </c>
      <c r="G60" s="171">
        <v>878</v>
      </c>
      <c r="H60" s="170">
        <f>ROUND(G60/SUM($G$60:$G$62)*100,1)</f>
        <v>1.3</v>
      </c>
      <c r="I60" s="169">
        <v>556</v>
      </c>
      <c r="J60" s="169">
        <v>322</v>
      </c>
    </row>
    <row r="61" spans="1:10" ht="12.75" customHeight="1">
      <c r="A61" s="176" t="s">
        <v>238</v>
      </c>
      <c r="B61" s="175">
        <v>23462</v>
      </c>
      <c r="C61" s="174">
        <f>B61/$G$35*100</f>
        <v>34.568519691768209</v>
      </c>
      <c r="D61" s="173">
        <v>17325</v>
      </c>
      <c r="E61" s="173">
        <v>6137</v>
      </c>
      <c r="F61" s="172" t="s">
        <v>238</v>
      </c>
      <c r="G61" s="171">
        <v>22123</v>
      </c>
      <c r="H61" s="170">
        <f>ROUND(G61/SUM($G$60:$G$62)*100,1)</f>
        <v>33.5</v>
      </c>
      <c r="I61" s="169">
        <v>16151</v>
      </c>
      <c r="J61" s="169">
        <v>5972</v>
      </c>
    </row>
    <row r="62" spans="1:10" ht="12.75" customHeight="1" thickBot="1">
      <c r="A62" s="168" t="s">
        <v>237</v>
      </c>
      <c r="B62" s="167">
        <v>43795</v>
      </c>
      <c r="C62" s="166">
        <f>B62/$G$35*100</f>
        <v>64.526822943525218</v>
      </c>
      <c r="D62" s="165">
        <v>21273</v>
      </c>
      <c r="E62" s="165">
        <v>22522</v>
      </c>
      <c r="F62" s="164" t="s">
        <v>237</v>
      </c>
      <c r="G62" s="163">
        <v>43134</v>
      </c>
      <c r="H62" s="162">
        <f>ROUND(G62/SUM($G$60:$G$62)*100,1)</f>
        <v>65.2</v>
      </c>
      <c r="I62" s="161">
        <v>20335</v>
      </c>
      <c r="J62" s="161">
        <v>22799</v>
      </c>
    </row>
    <row r="63" spans="1:10" ht="12.75" customHeight="1">
      <c r="A63" s="40" t="s">
        <v>236</v>
      </c>
      <c r="B63" s="159"/>
      <c r="C63" s="160"/>
      <c r="D63" s="159"/>
      <c r="E63" s="159"/>
    </row>
    <row r="64" spans="1:10">
      <c r="A64" s="2" t="s">
        <v>0</v>
      </c>
    </row>
  </sheetData>
  <mergeCells count="9">
    <mergeCell ref="A33:A34"/>
    <mergeCell ref="B33:E33"/>
    <mergeCell ref="F33:F34"/>
    <mergeCell ref="G33:J33"/>
    <mergeCell ref="G2:J2"/>
    <mergeCell ref="A3:A4"/>
    <mergeCell ref="B3:E3"/>
    <mergeCell ref="F3:F4"/>
    <mergeCell ref="G3:J3"/>
  </mergeCells>
  <phoneticPr fontId="2"/>
  <pageMargins left="0.74803149606299213" right="0.74803149606299213" top="0.78740157480314965" bottom="0.59055118110236227" header="0.51181102362204722" footer="0.51181102362204722"/>
  <pageSetup paperSize="9" scale="8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1"/>
  <sheetViews>
    <sheetView view="pageBreakPreview" zoomScaleNormal="100" zoomScaleSheetLayoutView="100" workbookViewId="0"/>
  </sheetViews>
  <sheetFormatPr defaultColWidth="9" defaultRowHeight="12"/>
  <cols>
    <col min="1" max="1" width="6.09765625" style="148" customWidth="1"/>
    <col min="2" max="2" width="13.09765625" style="148" customWidth="1"/>
    <col min="3" max="5" width="7.5" style="148" hidden="1" customWidth="1"/>
    <col min="6" max="8" width="6.3984375" style="148" bestFit="1" customWidth="1"/>
    <col min="9" max="11" width="7.5" style="148" customWidth="1"/>
    <col min="12" max="16384" width="9" style="148"/>
  </cols>
  <sheetData>
    <row r="1" spans="1:11" ht="29.25" customHeight="1">
      <c r="A1" s="21" t="s">
        <v>322</v>
      </c>
      <c r="B1" s="255"/>
      <c r="C1" s="255"/>
      <c r="D1" s="255"/>
      <c r="E1" s="255"/>
      <c r="F1" s="255"/>
      <c r="G1" s="255"/>
      <c r="H1" s="256"/>
    </row>
    <row r="2" spans="1:11" ht="12.6" thickBot="1">
      <c r="A2" s="255"/>
      <c r="B2" s="255"/>
      <c r="C2" s="255"/>
      <c r="D2" s="255"/>
      <c r="E2" s="255"/>
      <c r="F2" s="255"/>
      <c r="G2" s="255"/>
      <c r="K2" s="254" t="s">
        <v>86</v>
      </c>
    </row>
    <row r="3" spans="1:11" ht="17.25" customHeight="1">
      <c r="A3" s="458" t="s">
        <v>321</v>
      </c>
      <c r="B3" s="459"/>
      <c r="C3" s="462" t="s">
        <v>320</v>
      </c>
      <c r="D3" s="463"/>
      <c r="E3" s="463"/>
      <c r="F3" s="462" t="s">
        <v>319</v>
      </c>
      <c r="G3" s="463"/>
      <c r="H3" s="463"/>
      <c r="I3" s="464" t="s">
        <v>82</v>
      </c>
      <c r="J3" s="465"/>
      <c r="K3" s="465"/>
    </row>
    <row r="4" spans="1:11" ht="20.25" customHeight="1">
      <c r="A4" s="460"/>
      <c r="B4" s="461"/>
      <c r="C4" s="250" t="s">
        <v>25</v>
      </c>
      <c r="D4" s="253" t="s">
        <v>318</v>
      </c>
      <c r="E4" s="250" t="s">
        <v>317</v>
      </c>
      <c r="F4" s="252" t="s">
        <v>25</v>
      </c>
      <c r="G4" s="251" t="s">
        <v>318</v>
      </c>
      <c r="H4" s="250" t="s">
        <v>317</v>
      </c>
      <c r="I4" s="249" t="s">
        <v>25</v>
      </c>
      <c r="J4" s="248" t="s">
        <v>318</v>
      </c>
      <c r="K4" s="247" t="s">
        <v>317</v>
      </c>
    </row>
    <row r="5" spans="1:11" ht="28.5" customHeight="1">
      <c r="A5" s="466" t="s">
        <v>316</v>
      </c>
      <c r="B5" s="467"/>
      <c r="C5" s="239">
        <v>78207</v>
      </c>
      <c r="D5" s="239">
        <v>71456</v>
      </c>
      <c r="E5" s="239">
        <v>6751</v>
      </c>
      <c r="F5" s="239">
        <v>77555</v>
      </c>
      <c r="G5" s="239">
        <v>70242</v>
      </c>
      <c r="H5" s="239">
        <v>7313</v>
      </c>
      <c r="I5" s="238">
        <v>74386</v>
      </c>
      <c r="J5" s="238">
        <v>67871</v>
      </c>
      <c r="K5" s="238">
        <v>6515</v>
      </c>
    </row>
    <row r="6" spans="1:11" ht="28.5" customHeight="1">
      <c r="A6" s="468" t="s">
        <v>315</v>
      </c>
      <c r="B6" s="469"/>
      <c r="C6" s="239">
        <v>39847</v>
      </c>
      <c r="D6" s="239">
        <v>37599</v>
      </c>
      <c r="E6" s="239">
        <v>2248</v>
      </c>
      <c r="F6" s="239">
        <v>40284</v>
      </c>
      <c r="G6" s="239">
        <v>37716</v>
      </c>
      <c r="H6" s="239">
        <v>2568</v>
      </c>
      <c r="I6" s="238">
        <f>38347+530</f>
        <v>38877</v>
      </c>
      <c r="J6" s="238">
        <f>36200+490</f>
        <v>36690</v>
      </c>
      <c r="K6" s="238">
        <f>2147+40</f>
        <v>2187</v>
      </c>
    </row>
    <row r="7" spans="1:11" ht="14.25" customHeight="1">
      <c r="A7" s="468" t="s">
        <v>314</v>
      </c>
      <c r="B7" s="475"/>
      <c r="C7" s="476">
        <v>37008</v>
      </c>
      <c r="D7" s="476">
        <v>32574</v>
      </c>
      <c r="E7" s="476">
        <v>4434</v>
      </c>
      <c r="F7" s="476">
        <v>35792</v>
      </c>
      <c r="G7" s="476">
        <v>31203</v>
      </c>
      <c r="H7" s="476">
        <v>4589</v>
      </c>
      <c r="I7" s="470">
        <f>34399-530</f>
        <v>33869</v>
      </c>
      <c r="J7" s="470">
        <f>30279-490</f>
        <v>29789</v>
      </c>
      <c r="K7" s="470">
        <f>4120-40</f>
        <v>4080</v>
      </c>
    </row>
    <row r="8" spans="1:11" ht="14.25" customHeight="1">
      <c r="A8" s="471" t="s">
        <v>313</v>
      </c>
      <c r="B8" s="472"/>
      <c r="C8" s="476"/>
      <c r="D8" s="476"/>
      <c r="E8" s="476"/>
      <c r="F8" s="476"/>
      <c r="G8" s="476"/>
      <c r="H8" s="476"/>
      <c r="I8" s="470"/>
      <c r="J8" s="470"/>
      <c r="K8" s="470"/>
    </row>
    <row r="9" spans="1:11" ht="20.25" customHeight="1">
      <c r="A9" s="473" t="s">
        <v>312</v>
      </c>
      <c r="B9" s="474"/>
      <c r="C9" s="239">
        <v>19360</v>
      </c>
      <c r="D9" s="239">
        <v>16628</v>
      </c>
      <c r="E9" s="239">
        <v>2732</v>
      </c>
      <c r="F9" s="239">
        <v>20128</v>
      </c>
      <c r="G9" s="239">
        <v>17185</v>
      </c>
      <c r="H9" s="239">
        <v>2943</v>
      </c>
      <c r="I9" s="238">
        <f>19972-530</f>
        <v>19442</v>
      </c>
      <c r="J9" s="238">
        <f>17193-490</f>
        <v>16703</v>
      </c>
      <c r="K9" s="238">
        <f>2779-40</f>
        <v>2739</v>
      </c>
    </row>
    <row r="10" spans="1:11" ht="20.25" customHeight="1">
      <c r="A10" s="241"/>
      <c r="B10" s="243" t="s">
        <v>311</v>
      </c>
      <c r="C10" s="239">
        <v>11106</v>
      </c>
      <c r="D10" s="239">
        <v>9008</v>
      </c>
      <c r="E10" s="239">
        <v>2098</v>
      </c>
      <c r="F10" s="239">
        <v>11010</v>
      </c>
      <c r="G10" s="239">
        <v>8794</v>
      </c>
      <c r="H10" s="239">
        <v>2216</v>
      </c>
      <c r="I10" s="238">
        <v>10340</v>
      </c>
      <c r="J10" s="238">
        <v>8387</v>
      </c>
      <c r="K10" s="238">
        <v>1953</v>
      </c>
    </row>
    <row r="11" spans="1:11" ht="20.25" customHeight="1">
      <c r="A11" s="241"/>
      <c r="B11" s="243" t="s">
        <v>310</v>
      </c>
      <c r="C11" s="239">
        <v>533</v>
      </c>
      <c r="D11" s="239">
        <v>481</v>
      </c>
      <c r="E11" s="239">
        <v>52</v>
      </c>
      <c r="F11" s="239">
        <v>573</v>
      </c>
      <c r="G11" s="239">
        <v>522</v>
      </c>
      <c r="H11" s="239">
        <v>51</v>
      </c>
      <c r="I11" s="238">
        <v>550</v>
      </c>
      <c r="J11" s="238">
        <v>498</v>
      </c>
      <c r="K11" s="238">
        <v>52</v>
      </c>
    </row>
    <row r="12" spans="1:11" ht="20.25" customHeight="1">
      <c r="A12" s="241"/>
      <c r="B12" s="243" t="s">
        <v>309</v>
      </c>
      <c r="C12" s="239">
        <v>177</v>
      </c>
      <c r="D12" s="239">
        <v>175</v>
      </c>
      <c r="E12" s="239">
        <v>2</v>
      </c>
      <c r="F12" s="239">
        <v>231</v>
      </c>
      <c r="G12" s="239">
        <v>230</v>
      </c>
      <c r="H12" s="239">
        <v>1</v>
      </c>
      <c r="I12" s="238">
        <v>226</v>
      </c>
      <c r="J12" s="238">
        <v>223</v>
      </c>
      <c r="K12" s="238">
        <v>3</v>
      </c>
    </row>
    <row r="13" spans="1:11" ht="20.25" customHeight="1">
      <c r="A13" s="241"/>
      <c r="B13" s="243" t="s">
        <v>308</v>
      </c>
      <c r="C13" s="239">
        <v>2041</v>
      </c>
      <c r="D13" s="239">
        <v>1888</v>
      </c>
      <c r="E13" s="239">
        <v>153</v>
      </c>
      <c r="F13" s="239">
        <v>2360</v>
      </c>
      <c r="G13" s="239">
        <v>2198</v>
      </c>
      <c r="H13" s="239">
        <v>162</v>
      </c>
      <c r="I13" s="238">
        <v>2377</v>
      </c>
      <c r="J13" s="238">
        <v>2206</v>
      </c>
      <c r="K13" s="238">
        <v>171</v>
      </c>
    </row>
    <row r="14" spans="1:11" ht="20.25" customHeight="1">
      <c r="A14" s="241"/>
      <c r="B14" s="243" t="s">
        <v>307</v>
      </c>
      <c r="C14" s="239">
        <v>170</v>
      </c>
      <c r="D14" s="239">
        <v>170</v>
      </c>
      <c r="E14" s="239" t="s">
        <v>110</v>
      </c>
      <c r="F14" s="239">
        <v>200</v>
      </c>
      <c r="G14" s="239">
        <v>199</v>
      </c>
      <c r="H14" s="239">
        <v>1</v>
      </c>
      <c r="I14" s="238">
        <v>235</v>
      </c>
      <c r="J14" s="238">
        <v>232</v>
      </c>
      <c r="K14" s="238">
        <v>3</v>
      </c>
    </row>
    <row r="15" spans="1:11" ht="20.25" customHeight="1">
      <c r="A15" s="241"/>
      <c r="B15" s="243" t="s">
        <v>306</v>
      </c>
      <c r="C15" s="239">
        <v>402</v>
      </c>
      <c r="D15" s="239">
        <v>364</v>
      </c>
      <c r="E15" s="239">
        <v>38</v>
      </c>
      <c r="F15" s="67">
        <v>413</v>
      </c>
      <c r="G15" s="67">
        <v>374</v>
      </c>
      <c r="H15" s="67">
        <v>39</v>
      </c>
      <c r="I15" s="242">
        <v>423</v>
      </c>
      <c r="J15" s="242">
        <v>374</v>
      </c>
      <c r="K15" s="242">
        <v>49</v>
      </c>
    </row>
    <row r="16" spans="1:11" ht="20.25" customHeight="1">
      <c r="A16" s="241"/>
      <c r="B16" s="243" t="s">
        <v>305</v>
      </c>
      <c r="C16" s="239">
        <v>937</v>
      </c>
      <c r="D16" s="239">
        <v>893</v>
      </c>
      <c r="E16" s="239">
        <v>44</v>
      </c>
      <c r="F16" s="239">
        <v>949</v>
      </c>
      <c r="G16" s="239">
        <v>878</v>
      </c>
      <c r="H16" s="239">
        <v>71</v>
      </c>
      <c r="I16" s="238">
        <v>1062</v>
      </c>
      <c r="J16" s="238">
        <v>979</v>
      </c>
      <c r="K16" s="238">
        <v>83</v>
      </c>
    </row>
    <row r="17" spans="1:11" ht="20.25" customHeight="1">
      <c r="A17" s="241"/>
      <c r="B17" s="243" t="s">
        <v>304</v>
      </c>
      <c r="C17" s="239">
        <v>698</v>
      </c>
      <c r="D17" s="239">
        <v>676</v>
      </c>
      <c r="E17" s="239">
        <v>22</v>
      </c>
      <c r="F17" s="239">
        <v>799</v>
      </c>
      <c r="G17" s="239">
        <v>753</v>
      </c>
      <c r="H17" s="239">
        <v>46</v>
      </c>
      <c r="I17" s="238">
        <v>808</v>
      </c>
      <c r="J17" s="238">
        <v>749</v>
      </c>
      <c r="K17" s="238">
        <v>59</v>
      </c>
    </row>
    <row r="18" spans="1:11" ht="20.25" customHeight="1">
      <c r="A18" s="241"/>
      <c r="B18" s="246" t="s">
        <v>303</v>
      </c>
      <c r="C18" s="245">
        <v>93</v>
      </c>
      <c r="D18" s="245">
        <v>92</v>
      </c>
      <c r="E18" s="245">
        <v>1</v>
      </c>
      <c r="F18" s="245">
        <v>101</v>
      </c>
      <c r="G18" s="245">
        <v>100</v>
      </c>
      <c r="H18" s="245">
        <v>1</v>
      </c>
      <c r="I18" s="244">
        <v>115</v>
      </c>
      <c r="J18" s="244">
        <v>113</v>
      </c>
      <c r="K18" s="244">
        <v>2</v>
      </c>
    </row>
    <row r="19" spans="1:11" ht="20.25" customHeight="1">
      <c r="A19" s="241"/>
      <c r="B19" s="243" t="s">
        <v>302</v>
      </c>
      <c r="C19" s="239">
        <v>204</v>
      </c>
      <c r="D19" s="239">
        <v>188</v>
      </c>
      <c r="E19" s="239">
        <v>16</v>
      </c>
      <c r="F19" s="239">
        <v>255</v>
      </c>
      <c r="G19" s="239">
        <v>226</v>
      </c>
      <c r="H19" s="239">
        <v>29</v>
      </c>
      <c r="I19" s="238">
        <v>254</v>
      </c>
      <c r="J19" s="238">
        <v>199</v>
      </c>
      <c r="K19" s="238">
        <v>55</v>
      </c>
    </row>
    <row r="20" spans="1:11" ht="20.25" customHeight="1">
      <c r="A20" s="241"/>
      <c r="B20" s="246" t="s">
        <v>301</v>
      </c>
      <c r="C20" s="245">
        <v>158</v>
      </c>
      <c r="D20" s="245">
        <v>107</v>
      </c>
      <c r="E20" s="245">
        <v>51</v>
      </c>
      <c r="F20" s="245">
        <v>176</v>
      </c>
      <c r="G20" s="245">
        <v>127</v>
      </c>
      <c r="H20" s="245">
        <v>49</v>
      </c>
      <c r="I20" s="244">
        <v>200</v>
      </c>
      <c r="J20" s="244">
        <v>131</v>
      </c>
      <c r="K20" s="244">
        <v>69</v>
      </c>
    </row>
    <row r="21" spans="1:11" ht="20.25" customHeight="1">
      <c r="A21" s="241"/>
      <c r="B21" s="243" t="s">
        <v>300</v>
      </c>
      <c r="C21" s="239">
        <v>1209</v>
      </c>
      <c r="D21" s="239">
        <v>1162</v>
      </c>
      <c r="E21" s="239">
        <v>47</v>
      </c>
      <c r="F21" s="239">
        <v>1223</v>
      </c>
      <c r="G21" s="239">
        <v>1194</v>
      </c>
      <c r="H21" s="239">
        <v>29</v>
      </c>
      <c r="I21" s="238">
        <v>1191</v>
      </c>
      <c r="J21" s="238">
        <v>1155</v>
      </c>
      <c r="K21" s="238">
        <v>36</v>
      </c>
    </row>
    <row r="22" spans="1:11" ht="20.25" customHeight="1">
      <c r="A22" s="241"/>
      <c r="B22" s="243" t="s">
        <v>299</v>
      </c>
      <c r="C22" s="239">
        <v>738</v>
      </c>
      <c r="D22" s="239">
        <v>568</v>
      </c>
      <c r="E22" s="239">
        <v>170</v>
      </c>
      <c r="F22" s="239">
        <v>773</v>
      </c>
      <c r="G22" s="239">
        <v>580</v>
      </c>
      <c r="H22" s="239">
        <v>193</v>
      </c>
      <c r="I22" s="238">
        <v>642</v>
      </c>
      <c r="J22" s="238">
        <v>484</v>
      </c>
      <c r="K22" s="238">
        <v>158</v>
      </c>
    </row>
    <row r="23" spans="1:11" ht="20.25" customHeight="1">
      <c r="A23" s="241"/>
      <c r="B23" s="243" t="s">
        <v>298</v>
      </c>
      <c r="C23" s="239">
        <v>56</v>
      </c>
      <c r="D23" s="239">
        <v>45</v>
      </c>
      <c r="E23" s="239">
        <v>11</v>
      </c>
      <c r="F23" s="239">
        <v>69</v>
      </c>
      <c r="G23" s="239">
        <v>49</v>
      </c>
      <c r="H23" s="239">
        <v>20</v>
      </c>
      <c r="I23" s="238">
        <v>55</v>
      </c>
      <c r="J23" s="238">
        <v>34</v>
      </c>
      <c r="K23" s="238">
        <v>21</v>
      </c>
    </row>
    <row r="24" spans="1:11" ht="20.25" customHeight="1">
      <c r="A24" s="241"/>
      <c r="B24" s="243" t="s">
        <v>297</v>
      </c>
      <c r="C24" s="239">
        <v>222</v>
      </c>
      <c r="D24" s="239">
        <v>214</v>
      </c>
      <c r="E24" s="239">
        <v>8</v>
      </c>
      <c r="F24" s="239">
        <v>261</v>
      </c>
      <c r="G24" s="239">
        <v>254</v>
      </c>
      <c r="H24" s="239">
        <v>7</v>
      </c>
      <c r="I24" s="238">
        <v>272</v>
      </c>
      <c r="J24" s="238">
        <v>266</v>
      </c>
      <c r="K24" s="238">
        <v>6</v>
      </c>
    </row>
    <row r="25" spans="1:11" ht="27" customHeight="1">
      <c r="A25" s="241"/>
      <c r="B25" s="240" t="s">
        <v>286</v>
      </c>
      <c r="C25" s="239">
        <f t="shared" ref="C25:K25" si="0">C9-SUM(C10:C24)</f>
        <v>616</v>
      </c>
      <c r="D25" s="239">
        <f t="shared" si="0"/>
        <v>597</v>
      </c>
      <c r="E25" s="239">
        <f t="shared" si="0"/>
        <v>19</v>
      </c>
      <c r="F25" s="239">
        <f t="shared" si="0"/>
        <v>735</v>
      </c>
      <c r="G25" s="239">
        <f t="shared" si="0"/>
        <v>707</v>
      </c>
      <c r="H25" s="239">
        <f t="shared" si="0"/>
        <v>28</v>
      </c>
      <c r="I25" s="238">
        <f t="shared" si="0"/>
        <v>692</v>
      </c>
      <c r="J25" s="238">
        <f t="shared" si="0"/>
        <v>673</v>
      </c>
      <c r="K25" s="238">
        <f t="shared" si="0"/>
        <v>19</v>
      </c>
    </row>
    <row r="26" spans="1:11" ht="20.25" customHeight="1">
      <c r="A26" s="473" t="s">
        <v>296</v>
      </c>
      <c r="B26" s="474"/>
      <c r="C26" s="239">
        <v>15005</v>
      </c>
      <c r="D26" s="239">
        <v>13525</v>
      </c>
      <c r="E26" s="239">
        <v>1480</v>
      </c>
      <c r="F26" s="239">
        <v>15546</v>
      </c>
      <c r="G26" s="239">
        <v>13913</v>
      </c>
      <c r="H26" s="239">
        <v>1633</v>
      </c>
      <c r="I26" s="238">
        <f>I7-I9</f>
        <v>14427</v>
      </c>
      <c r="J26" s="238">
        <f>J7-J9</f>
        <v>13086</v>
      </c>
      <c r="K26" s="238">
        <f>K7-K9</f>
        <v>1341</v>
      </c>
    </row>
    <row r="27" spans="1:11" ht="20.25" customHeight="1">
      <c r="A27" s="473" t="s">
        <v>295</v>
      </c>
      <c r="B27" s="474"/>
      <c r="C27" s="239">
        <v>14645</v>
      </c>
      <c r="D27" s="239">
        <v>13246</v>
      </c>
      <c r="E27" s="239">
        <v>1399</v>
      </c>
      <c r="F27" s="239">
        <v>15024</v>
      </c>
      <c r="G27" s="239">
        <v>13519</v>
      </c>
      <c r="H27" s="239">
        <v>1505</v>
      </c>
      <c r="I27" s="238">
        <v>14052</v>
      </c>
      <c r="J27" s="238">
        <v>12802</v>
      </c>
      <c r="K27" s="238">
        <v>1250</v>
      </c>
    </row>
    <row r="28" spans="1:11" ht="20.25" customHeight="1">
      <c r="A28" s="241"/>
      <c r="B28" s="243" t="s">
        <v>294</v>
      </c>
      <c r="C28" s="239">
        <v>5623</v>
      </c>
      <c r="D28" s="239">
        <v>4795</v>
      </c>
      <c r="E28" s="239">
        <v>828</v>
      </c>
      <c r="F28" s="239">
        <v>5392</v>
      </c>
      <c r="G28" s="239">
        <v>4444</v>
      </c>
      <c r="H28" s="239">
        <v>948</v>
      </c>
      <c r="I28" s="238">
        <v>4916</v>
      </c>
      <c r="J28" s="238">
        <v>4110</v>
      </c>
      <c r="K28" s="238">
        <v>806</v>
      </c>
    </row>
    <row r="29" spans="1:11" ht="20.25" customHeight="1">
      <c r="A29" s="241"/>
      <c r="B29" s="243" t="s">
        <v>293</v>
      </c>
      <c r="C29" s="239">
        <v>1521</v>
      </c>
      <c r="D29" s="239">
        <v>1493</v>
      </c>
      <c r="E29" s="239">
        <v>28</v>
      </c>
      <c r="F29" s="239">
        <v>1648</v>
      </c>
      <c r="G29" s="239">
        <v>1616</v>
      </c>
      <c r="H29" s="239">
        <v>32</v>
      </c>
      <c r="I29" s="238">
        <v>1616</v>
      </c>
      <c r="J29" s="238">
        <v>1591</v>
      </c>
      <c r="K29" s="238">
        <v>25</v>
      </c>
    </row>
    <row r="30" spans="1:11" ht="20.25" customHeight="1">
      <c r="A30" s="241"/>
      <c r="B30" s="243" t="s">
        <v>292</v>
      </c>
      <c r="C30" s="239">
        <v>438</v>
      </c>
      <c r="D30" s="239">
        <v>353</v>
      </c>
      <c r="E30" s="239">
        <v>85</v>
      </c>
      <c r="F30" s="239">
        <v>462</v>
      </c>
      <c r="G30" s="239">
        <v>377</v>
      </c>
      <c r="H30" s="239">
        <v>85</v>
      </c>
      <c r="I30" s="238">
        <v>396</v>
      </c>
      <c r="J30" s="238">
        <v>332</v>
      </c>
      <c r="K30" s="238">
        <v>64</v>
      </c>
    </row>
    <row r="31" spans="1:11" ht="20.25" customHeight="1">
      <c r="A31" s="241"/>
      <c r="B31" s="243" t="s">
        <v>291</v>
      </c>
      <c r="C31" s="239">
        <v>1993</v>
      </c>
      <c r="D31" s="239">
        <v>1964</v>
      </c>
      <c r="E31" s="239">
        <v>29</v>
      </c>
      <c r="F31" s="239">
        <v>2034</v>
      </c>
      <c r="G31" s="239">
        <v>2012</v>
      </c>
      <c r="H31" s="239">
        <v>22</v>
      </c>
      <c r="I31" s="238">
        <v>1834</v>
      </c>
      <c r="J31" s="238">
        <v>1818</v>
      </c>
      <c r="K31" s="238">
        <v>16</v>
      </c>
    </row>
    <row r="32" spans="1:11" ht="20.25" customHeight="1">
      <c r="A32" s="241"/>
      <c r="B32" s="243" t="s">
        <v>290</v>
      </c>
      <c r="C32" s="239">
        <v>1047</v>
      </c>
      <c r="D32" s="239">
        <v>1018</v>
      </c>
      <c r="E32" s="239">
        <v>29</v>
      </c>
      <c r="F32" s="239">
        <v>1168</v>
      </c>
      <c r="G32" s="239">
        <v>1114</v>
      </c>
      <c r="H32" s="239">
        <v>54</v>
      </c>
      <c r="I32" s="238">
        <v>1151</v>
      </c>
      <c r="J32" s="238">
        <v>1113</v>
      </c>
      <c r="K32" s="238">
        <v>38</v>
      </c>
    </row>
    <row r="33" spans="1:11" ht="20.25" customHeight="1">
      <c r="A33" s="241"/>
      <c r="B33" s="243" t="s">
        <v>289</v>
      </c>
      <c r="C33" s="239">
        <v>1135</v>
      </c>
      <c r="D33" s="239">
        <v>1122</v>
      </c>
      <c r="E33" s="239">
        <v>13</v>
      </c>
      <c r="F33" s="239">
        <v>1171</v>
      </c>
      <c r="G33" s="239">
        <v>1164</v>
      </c>
      <c r="H33" s="239">
        <v>7</v>
      </c>
      <c r="I33" s="238">
        <v>1203</v>
      </c>
      <c r="J33" s="238">
        <v>1194</v>
      </c>
      <c r="K33" s="238">
        <v>9</v>
      </c>
    </row>
    <row r="34" spans="1:11" ht="20.25" customHeight="1">
      <c r="A34" s="241"/>
      <c r="B34" s="243" t="s">
        <v>288</v>
      </c>
      <c r="C34" s="239">
        <v>690</v>
      </c>
      <c r="D34" s="239">
        <v>686</v>
      </c>
      <c r="E34" s="239">
        <v>4</v>
      </c>
      <c r="F34" s="67">
        <v>769</v>
      </c>
      <c r="G34" s="67">
        <v>765</v>
      </c>
      <c r="H34" s="239">
        <v>4</v>
      </c>
      <c r="I34" s="242">
        <v>742</v>
      </c>
      <c r="J34" s="242">
        <v>736</v>
      </c>
      <c r="K34" s="238">
        <v>6</v>
      </c>
    </row>
    <row r="35" spans="1:11" ht="20.25" customHeight="1">
      <c r="A35" s="241"/>
      <c r="B35" s="243" t="s">
        <v>287</v>
      </c>
      <c r="C35" s="239">
        <v>419</v>
      </c>
      <c r="D35" s="239">
        <v>357</v>
      </c>
      <c r="E35" s="239">
        <v>62</v>
      </c>
      <c r="F35" s="67">
        <v>477</v>
      </c>
      <c r="G35" s="67">
        <v>420</v>
      </c>
      <c r="H35" s="239">
        <v>57</v>
      </c>
      <c r="I35" s="242">
        <v>429</v>
      </c>
      <c r="J35" s="242">
        <v>390</v>
      </c>
      <c r="K35" s="238">
        <v>39</v>
      </c>
    </row>
    <row r="36" spans="1:11" ht="27" customHeight="1">
      <c r="A36" s="241"/>
      <c r="B36" s="240" t="s">
        <v>286</v>
      </c>
      <c r="C36" s="239">
        <f t="shared" ref="C36:K36" si="1">C27-SUM(C28:C35)</f>
        <v>1779</v>
      </c>
      <c r="D36" s="239">
        <f t="shared" si="1"/>
        <v>1458</v>
      </c>
      <c r="E36" s="239">
        <f t="shared" si="1"/>
        <v>321</v>
      </c>
      <c r="F36" s="239">
        <f t="shared" si="1"/>
        <v>1903</v>
      </c>
      <c r="G36" s="239">
        <f t="shared" si="1"/>
        <v>1607</v>
      </c>
      <c r="H36" s="239">
        <f t="shared" si="1"/>
        <v>296</v>
      </c>
      <c r="I36" s="238">
        <f t="shared" si="1"/>
        <v>1765</v>
      </c>
      <c r="J36" s="238">
        <f t="shared" si="1"/>
        <v>1518</v>
      </c>
      <c r="K36" s="238">
        <f t="shared" si="1"/>
        <v>247</v>
      </c>
    </row>
    <row r="37" spans="1:11" ht="20.25" customHeight="1">
      <c r="A37" s="473" t="s">
        <v>285</v>
      </c>
      <c r="B37" s="474"/>
      <c r="C37" s="239">
        <v>82</v>
      </c>
      <c r="D37" s="239">
        <v>68</v>
      </c>
      <c r="E37" s="239">
        <v>14</v>
      </c>
      <c r="F37" s="239">
        <v>94</v>
      </c>
      <c r="G37" s="239">
        <v>85</v>
      </c>
      <c r="H37" s="239">
        <v>9</v>
      </c>
      <c r="I37" s="238">
        <v>81</v>
      </c>
      <c r="J37" s="238">
        <v>74</v>
      </c>
      <c r="K37" s="238">
        <v>7</v>
      </c>
    </row>
    <row r="38" spans="1:11" ht="27" customHeight="1" thickBot="1">
      <c r="A38" s="477" t="s">
        <v>284</v>
      </c>
      <c r="B38" s="478"/>
      <c r="C38" s="237">
        <f t="shared" ref="C38:K38" si="2">C26-C27-C37</f>
        <v>278</v>
      </c>
      <c r="D38" s="237">
        <f t="shared" si="2"/>
        <v>211</v>
      </c>
      <c r="E38" s="237">
        <f t="shared" si="2"/>
        <v>67</v>
      </c>
      <c r="F38" s="237">
        <f t="shared" si="2"/>
        <v>428</v>
      </c>
      <c r="G38" s="237">
        <f t="shared" si="2"/>
        <v>309</v>
      </c>
      <c r="H38" s="237">
        <f t="shared" si="2"/>
        <v>119</v>
      </c>
      <c r="I38" s="236">
        <f t="shared" si="2"/>
        <v>294</v>
      </c>
      <c r="J38" s="236">
        <f t="shared" si="2"/>
        <v>210</v>
      </c>
      <c r="K38" s="236">
        <f t="shared" si="2"/>
        <v>84</v>
      </c>
    </row>
    <row r="39" spans="1:11" ht="15" customHeight="1">
      <c r="A39" s="215" t="s">
        <v>283</v>
      </c>
    </row>
    <row r="40" spans="1:11" ht="15" customHeight="1">
      <c r="A40" s="215" t="s">
        <v>282</v>
      </c>
    </row>
    <row r="41" spans="1:11" ht="15" customHeight="1">
      <c r="A41" s="235" t="s">
        <v>0</v>
      </c>
    </row>
  </sheetData>
  <mergeCells count="22">
    <mergeCell ref="A26:B26"/>
    <mergeCell ref="A27:B27"/>
    <mergeCell ref="A37:B37"/>
    <mergeCell ref="A38:B38"/>
    <mergeCell ref="H7:H8"/>
    <mergeCell ref="A6:B6"/>
    <mergeCell ref="J7:J8"/>
    <mergeCell ref="K7:K8"/>
    <mergeCell ref="A8:B8"/>
    <mergeCell ref="A9:B9"/>
    <mergeCell ref="A7:B7"/>
    <mergeCell ref="C7:C8"/>
    <mergeCell ref="D7:D8"/>
    <mergeCell ref="E7:E8"/>
    <mergeCell ref="F7:F8"/>
    <mergeCell ref="G7:G8"/>
    <mergeCell ref="I7:I8"/>
    <mergeCell ref="A3:B4"/>
    <mergeCell ref="C3:E3"/>
    <mergeCell ref="F3:H3"/>
    <mergeCell ref="I3:K3"/>
    <mergeCell ref="A5:B5"/>
  </mergeCells>
  <phoneticPr fontId="2"/>
  <pageMargins left="0.78740157480314965" right="0.78740157480314965" top="0.39370078740157483" bottom="0.39370078740157483" header="0.51181102362204722" footer="0.51181102362204722"/>
  <pageSetup paperSize="9" scale="9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9"/>
  <sheetViews>
    <sheetView view="pageBreakPreview" zoomScaleNormal="100" zoomScaleSheetLayoutView="100" workbookViewId="0"/>
  </sheetViews>
  <sheetFormatPr defaultColWidth="9" defaultRowHeight="12"/>
  <cols>
    <col min="1" max="1" width="6.09765625" style="148" customWidth="1"/>
    <col min="2" max="2" width="13.09765625" style="148" customWidth="1"/>
    <col min="3" max="11" width="7.5" style="148" customWidth="1"/>
    <col min="12" max="16384" width="9" style="148"/>
  </cols>
  <sheetData>
    <row r="1" spans="1:11" ht="29.25" customHeight="1">
      <c r="A1" s="234" t="s">
        <v>341</v>
      </c>
      <c r="B1" s="262"/>
      <c r="C1" s="262"/>
      <c r="D1" s="262"/>
      <c r="E1" s="262"/>
      <c r="F1" s="262"/>
      <c r="G1" s="262"/>
    </row>
    <row r="2" spans="1:11" ht="12.75" customHeight="1" thickBot="1">
      <c r="A2" s="262"/>
      <c r="B2" s="262"/>
      <c r="C2" s="262"/>
      <c r="D2" s="262"/>
      <c r="E2" s="262"/>
      <c r="F2" s="262"/>
      <c r="G2" s="262"/>
      <c r="K2" s="269" t="s">
        <v>210</v>
      </c>
    </row>
    <row r="3" spans="1:11" ht="17.25" customHeight="1">
      <c r="A3" s="491" t="s">
        <v>321</v>
      </c>
      <c r="B3" s="492"/>
      <c r="C3" s="483" t="s">
        <v>320</v>
      </c>
      <c r="D3" s="483"/>
      <c r="E3" s="484"/>
      <c r="F3" s="483" t="s">
        <v>340</v>
      </c>
      <c r="G3" s="483"/>
      <c r="H3" s="484"/>
      <c r="I3" s="485" t="s">
        <v>339</v>
      </c>
      <c r="J3" s="485"/>
      <c r="K3" s="486"/>
    </row>
    <row r="4" spans="1:11" ht="20.25" customHeight="1">
      <c r="A4" s="493"/>
      <c r="B4" s="494"/>
      <c r="C4" s="268" t="s">
        <v>25</v>
      </c>
      <c r="D4" s="268" t="s">
        <v>318</v>
      </c>
      <c r="E4" s="268" t="s">
        <v>317</v>
      </c>
      <c r="F4" s="268" t="s">
        <v>25</v>
      </c>
      <c r="G4" s="268" t="s">
        <v>318</v>
      </c>
      <c r="H4" s="267" t="s">
        <v>317</v>
      </c>
      <c r="I4" s="266" t="s">
        <v>25</v>
      </c>
      <c r="J4" s="266" t="s">
        <v>318</v>
      </c>
      <c r="K4" s="265" t="s">
        <v>317</v>
      </c>
    </row>
    <row r="5" spans="1:11" ht="27.75" customHeight="1">
      <c r="A5" s="487" t="s">
        <v>338</v>
      </c>
      <c r="B5" s="488"/>
      <c r="C5" s="260">
        <v>68593</v>
      </c>
      <c r="D5" s="260">
        <v>64365</v>
      </c>
      <c r="E5" s="260">
        <v>4228</v>
      </c>
      <c r="F5" s="260">
        <v>68302</v>
      </c>
      <c r="G5" s="260">
        <v>63881</v>
      </c>
      <c r="H5" s="260">
        <v>4421</v>
      </c>
      <c r="I5" s="259">
        <v>66657</v>
      </c>
      <c r="J5" s="259">
        <v>62788</v>
      </c>
      <c r="K5" s="259">
        <v>3869</v>
      </c>
    </row>
    <row r="6" spans="1:11" ht="27.75" customHeight="1">
      <c r="A6" s="489" t="s">
        <v>337</v>
      </c>
      <c r="B6" s="490"/>
      <c r="C6" s="260">
        <v>39847</v>
      </c>
      <c r="D6" s="260">
        <v>37599</v>
      </c>
      <c r="E6" s="260">
        <v>2248</v>
      </c>
      <c r="F6" s="260">
        <v>40284</v>
      </c>
      <c r="G6" s="260">
        <v>37716</v>
      </c>
      <c r="H6" s="260">
        <v>2568</v>
      </c>
      <c r="I6" s="238">
        <v>38347</v>
      </c>
      <c r="J6" s="238">
        <v>36200</v>
      </c>
      <c r="K6" s="238">
        <v>2147</v>
      </c>
    </row>
    <row r="7" spans="1:11" ht="28.5" customHeight="1">
      <c r="A7" s="489" t="s">
        <v>336</v>
      </c>
      <c r="B7" s="490"/>
      <c r="C7" s="260">
        <v>24751</v>
      </c>
      <c r="D7" s="260">
        <v>23062</v>
      </c>
      <c r="E7" s="260">
        <v>1689</v>
      </c>
      <c r="F7" s="260">
        <v>26421</v>
      </c>
      <c r="G7" s="260">
        <v>24737</v>
      </c>
      <c r="H7" s="260">
        <v>1684</v>
      </c>
      <c r="I7" s="259">
        <v>26140</v>
      </c>
      <c r="J7" s="259">
        <v>24706</v>
      </c>
      <c r="K7" s="259">
        <v>1434</v>
      </c>
    </row>
    <row r="8" spans="1:11" ht="20.25" customHeight="1">
      <c r="A8" s="479" t="s">
        <v>335</v>
      </c>
      <c r="B8" s="480"/>
      <c r="C8" s="260">
        <v>19359</v>
      </c>
      <c r="D8" s="260">
        <v>17823</v>
      </c>
      <c r="E8" s="260">
        <v>1536</v>
      </c>
      <c r="F8" s="260">
        <v>20257</v>
      </c>
      <c r="G8" s="260">
        <v>18735</v>
      </c>
      <c r="H8" s="260">
        <v>1522</v>
      </c>
      <c r="I8" s="259">
        <v>19798</v>
      </c>
      <c r="J8" s="259">
        <v>18500</v>
      </c>
      <c r="K8" s="259">
        <v>1298</v>
      </c>
    </row>
    <row r="9" spans="1:11" ht="20.25" customHeight="1">
      <c r="A9" s="262"/>
      <c r="B9" s="176" t="s">
        <v>311</v>
      </c>
      <c r="C9" s="260">
        <v>9222</v>
      </c>
      <c r="D9" s="260">
        <v>8378</v>
      </c>
      <c r="E9" s="260">
        <v>844</v>
      </c>
      <c r="F9" s="260">
        <v>9454</v>
      </c>
      <c r="G9" s="260">
        <v>8767</v>
      </c>
      <c r="H9" s="260">
        <v>687</v>
      </c>
      <c r="I9" s="259">
        <v>9587</v>
      </c>
      <c r="J9" s="259">
        <v>8966</v>
      </c>
      <c r="K9" s="259">
        <v>621</v>
      </c>
    </row>
    <row r="10" spans="1:11" ht="20.25" customHeight="1">
      <c r="A10" s="262"/>
      <c r="B10" s="176" t="s">
        <v>310</v>
      </c>
      <c r="C10" s="260">
        <v>460</v>
      </c>
      <c r="D10" s="260">
        <v>413</v>
      </c>
      <c r="E10" s="260">
        <v>47</v>
      </c>
      <c r="F10" s="260">
        <v>482</v>
      </c>
      <c r="G10" s="260">
        <v>442</v>
      </c>
      <c r="H10" s="260">
        <v>40</v>
      </c>
      <c r="I10" s="259">
        <v>461</v>
      </c>
      <c r="J10" s="259">
        <v>428</v>
      </c>
      <c r="K10" s="259">
        <v>33</v>
      </c>
    </row>
    <row r="11" spans="1:11" ht="20.25" customHeight="1">
      <c r="A11" s="262"/>
      <c r="B11" s="176" t="s">
        <v>334</v>
      </c>
      <c r="C11" s="260">
        <v>137</v>
      </c>
      <c r="D11" s="260">
        <v>119</v>
      </c>
      <c r="E11" s="260">
        <v>18</v>
      </c>
      <c r="F11" s="260">
        <v>143</v>
      </c>
      <c r="G11" s="260">
        <v>126</v>
      </c>
      <c r="H11" s="260">
        <v>17</v>
      </c>
      <c r="I11" s="259">
        <v>133</v>
      </c>
      <c r="J11" s="259">
        <v>127</v>
      </c>
      <c r="K11" s="259">
        <v>6</v>
      </c>
    </row>
    <row r="12" spans="1:11" ht="20.25" customHeight="1">
      <c r="A12" s="262"/>
      <c r="B12" s="176" t="s">
        <v>308</v>
      </c>
      <c r="C12" s="260">
        <v>2467</v>
      </c>
      <c r="D12" s="260">
        <v>2408</v>
      </c>
      <c r="E12" s="260">
        <v>59</v>
      </c>
      <c r="F12" s="260">
        <v>2520</v>
      </c>
      <c r="G12" s="260">
        <v>2394</v>
      </c>
      <c r="H12" s="260">
        <v>126</v>
      </c>
      <c r="I12" s="259">
        <v>2229</v>
      </c>
      <c r="J12" s="259">
        <v>2163</v>
      </c>
      <c r="K12" s="259">
        <v>66</v>
      </c>
    </row>
    <row r="13" spans="1:11" ht="20.25" customHeight="1">
      <c r="A13" s="262"/>
      <c r="B13" s="176" t="s">
        <v>307</v>
      </c>
      <c r="C13" s="260">
        <v>305</v>
      </c>
      <c r="D13" s="260">
        <v>298</v>
      </c>
      <c r="E13" s="260">
        <v>7</v>
      </c>
      <c r="F13" s="260">
        <v>294</v>
      </c>
      <c r="G13" s="260">
        <v>287</v>
      </c>
      <c r="H13" s="260">
        <v>7</v>
      </c>
      <c r="I13" s="259">
        <v>263</v>
      </c>
      <c r="J13" s="259">
        <v>257</v>
      </c>
      <c r="K13" s="259">
        <v>6</v>
      </c>
    </row>
    <row r="14" spans="1:11" ht="20.25" customHeight="1">
      <c r="A14" s="262"/>
      <c r="B14" s="176" t="s">
        <v>306</v>
      </c>
      <c r="C14" s="260">
        <v>706</v>
      </c>
      <c r="D14" s="260">
        <v>603</v>
      </c>
      <c r="E14" s="260">
        <v>103</v>
      </c>
      <c r="F14" s="260">
        <v>778</v>
      </c>
      <c r="G14" s="260">
        <v>654</v>
      </c>
      <c r="H14" s="260">
        <v>124</v>
      </c>
      <c r="I14" s="259">
        <v>762</v>
      </c>
      <c r="J14" s="259">
        <v>638</v>
      </c>
      <c r="K14" s="259">
        <v>124</v>
      </c>
    </row>
    <row r="15" spans="1:11" ht="20.25" customHeight="1">
      <c r="A15" s="262"/>
      <c r="B15" s="176" t="s">
        <v>305</v>
      </c>
      <c r="C15" s="260">
        <v>871</v>
      </c>
      <c r="D15" s="260">
        <v>826</v>
      </c>
      <c r="E15" s="260">
        <v>45</v>
      </c>
      <c r="F15" s="260">
        <v>1037</v>
      </c>
      <c r="G15" s="260">
        <v>986</v>
      </c>
      <c r="H15" s="260">
        <v>51</v>
      </c>
      <c r="I15" s="259">
        <v>1011</v>
      </c>
      <c r="J15" s="259">
        <v>962</v>
      </c>
      <c r="K15" s="259">
        <v>49</v>
      </c>
    </row>
    <row r="16" spans="1:11" ht="20.25" customHeight="1">
      <c r="A16" s="262"/>
      <c r="B16" s="176" t="s">
        <v>304</v>
      </c>
      <c r="C16" s="260">
        <v>686</v>
      </c>
      <c r="D16" s="260">
        <v>650</v>
      </c>
      <c r="E16" s="260">
        <v>36</v>
      </c>
      <c r="F16" s="260">
        <v>780</v>
      </c>
      <c r="G16" s="260">
        <v>727</v>
      </c>
      <c r="H16" s="260">
        <v>53</v>
      </c>
      <c r="I16" s="259">
        <v>744</v>
      </c>
      <c r="J16" s="259">
        <v>713</v>
      </c>
      <c r="K16" s="259">
        <v>31</v>
      </c>
    </row>
    <row r="17" spans="1:11" ht="20.25" customHeight="1">
      <c r="A17" s="262"/>
      <c r="B17" s="176" t="s">
        <v>333</v>
      </c>
      <c r="C17" s="260">
        <v>350</v>
      </c>
      <c r="D17" s="260">
        <v>334</v>
      </c>
      <c r="E17" s="260">
        <v>16</v>
      </c>
      <c r="F17" s="260">
        <v>359</v>
      </c>
      <c r="G17" s="260">
        <v>342</v>
      </c>
      <c r="H17" s="260">
        <v>17</v>
      </c>
      <c r="I17" s="259">
        <v>342</v>
      </c>
      <c r="J17" s="259">
        <v>325</v>
      </c>
      <c r="K17" s="259">
        <v>17</v>
      </c>
    </row>
    <row r="18" spans="1:11" ht="20.25" customHeight="1">
      <c r="A18" s="262"/>
      <c r="B18" s="176" t="s">
        <v>332</v>
      </c>
      <c r="C18" s="260">
        <v>466</v>
      </c>
      <c r="D18" s="260">
        <v>396</v>
      </c>
      <c r="E18" s="260">
        <v>70</v>
      </c>
      <c r="F18" s="260">
        <v>535</v>
      </c>
      <c r="G18" s="260">
        <v>443</v>
      </c>
      <c r="H18" s="260">
        <v>92</v>
      </c>
      <c r="I18" s="259">
        <v>512</v>
      </c>
      <c r="J18" s="259">
        <v>450</v>
      </c>
      <c r="K18" s="259">
        <v>62</v>
      </c>
    </row>
    <row r="19" spans="1:11" ht="20.25" customHeight="1">
      <c r="A19" s="262"/>
      <c r="B19" s="176" t="s">
        <v>331</v>
      </c>
      <c r="C19" s="262">
        <v>243</v>
      </c>
      <c r="D19" s="262">
        <v>226</v>
      </c>
      <c r="E19" s="262">
        <v>17</v>
      </c>
      <c r="F19" s="262">
        <v>242</v>
      </c>
      <c r="G19" s="262">
        <v>228</v>
      </c>
      <c r="H19" s="262">
        <v>14</v>
      </c>
      <c r="I19" s="264">
        <v>216</v>
      </c>
      <c r="J19" s="264">
        <v>203</v>
      </c>
      <c r="K19" s="264">
        <v>13</v>
      </c>
    </row>
    <row r="20" spans="1:11" ht="20.25" customHeight="1">
      <c r="A20" s="262"/>
      <c r="B20" s="176" t="s">
        <v>300</v>
      </c>
      <c r="C20" s="260">
        <v>1109</v>
      </c>
      <c r="D20" s="260">
        <v>1028</v>
      </c>
      <c r="E20" s="260">
        <v>81</v>
      </c>
      <c r="F20" s="260">
        <v>1161</v>
      </c>
      <c r="G20" s="260">
        <v>1065</v>
      </c>
      <c r="H20" s="260">
        <v>96</v>
      </c>
      <c r="I20" s="259">
        <v>1217</v>
      </c>
      <c r="J20" s="259">
        <v>1138</v>
      </c>
      <c r="K20" s="259">
        <v>79</v>
      </c>
    </row>
    <row r="21" spans="1:11" ht="20.25" customHeight="1">
      <c r="A21" s="262"/>
      <c r="B21" s="176" t="s">
        <v>299</v>
      </c>
      <c r="C21" s="260">
        <v>667</v>
      </c>
      <c r="D21" s="260">
        <v>620</v>
      </c>
      <c r="E21" s="260">
        <v>47</v>
      </c>
      <c r="F21" s="260">
        <v>743</v>
      </c>
      <c r="G21" s="260">
        <v>691</v>
      </c>
      <c r="H21" s="260">
        <v>52</v>
      </c>
      <c r="I21" s="259">
        <v>699</v>
      </c>
      <c r="J21" s="259">
        <v>660</v>
      </c>
      <c r="K21" s="259">
        <v>39</v>
      </c>
    </row>
    <row r="22" spans="1:11" ht="20.25" customHeight="1">
      <c r="A22" s="262"/>
      <c r="B22" s="176" t="s">
        <v>298</v>
      </c>
      <c r="C22" s="260">
        <v>159</v>
      </c>
      <c r="D22" s="260">
        <v>149</v>
      </c>
      <c r="E22" s="260">
        <v>10</v>
      </c>
      <c r="F22" s="260">
        <v>189</v>
      </c>
      <c r="G22" s="260">
        <v>176</v>
      </c>
      <c r="H22" s="260">
        <v>13</v>
      </c>
      <c r="I22" s="259">
        <v>156</v>
      </c>
      <c r="J22" s="259">
        <v>146</v>
      </c>
      <c r="K22" s="259">
        <v>10</v>
      </c>
    </row>
    <row r="23" spans="1:11" ht="20.25" customHeight="1">
      <c r="A23" s="262"/>
      <c r="B23" s="176" t="s">
        <v>297</v>
      </c>
      <c r="C23" s="260">
        <v>302</v>
      </c>
      <c r="D23" s="260">
        <v>287</v>
      </c>
      <c r="E23" s="260">
        <v>15</v>
      </c>
      <c r="F23" s="260">
        <v>316</v>
      </c>
      <c r="G23" s="260">
        <v>296</v>
      </c>
      <c r="H23" s="260">
        <v>20</v>
      </c>
      <c r="I23" s="259">
        <v>299</v>
      </c>
      <c r="J23" s="259">
        <v>278</v>
      </c>
      <c r="K23" s="259">
        <v>21</v>
      </c>
    </row>
    <row r="24" spans="1:11" ht="20.25" customHeight="1">
      <c r="A24" s="262"/>
      <c r="B24" s="176" t="s">
        <v>330</v>
      </c>
      <c r="C24" s="260">
        <v>125</v>
      </c>
      <c r="D24" s="260">
        <v>113</v>
      </c>
      <c r="E24" s="260">
        <v>12</v>
      </c>
      <c r="F24" s="260">
        <v>120</v>
      </c>
      <c r="G24" s="260">
        <v>108</v>
      </c>
      <c r="H24" s="260">
        <v>12</v>
      </c>
      <c r="I24" s="259">
        <v>135</v>
      </c>
      <c r="J24" s="259">
        <v>121</v>
      </c>
      <c r="K24" s="259">
        <v>14</v>
      </c>
    </row>
    <row r="25" spans="1:11" ht="20.25" customHeight="1">
      <c r="A25" s="262"/>
      <c r="B25" s="176" t="s">
        <v>329</v>
      </c>
      <c r="C25" s="260">
        <v>128</v>
      </c>
      <c r="D25" s="260">
        <v>118</v>
      </c>
      <c r="E25" s="260">
        <v>10</v>
      </c>
      <c r="F25" s="260">
        <v>87</v>
      </c>
      <c r="G25" s="260">
        <v>84</v>
      </c>
      <c r="H25" s="260">
        <v>3</v>
      </c>
      <c r="I25" s="259">
        <v>86</v>
      </c>
      <c r="J25" s="259">
        <v>80</v>
      </c>
      <c r="K25" s="259">
        <v>6</v>
      </c>
    </row>
    <row r="26" spans="1:11" ht="24">
      <c r="A26" s="262"/>
      <c r="B26" s="261" t="s">
        <v>286</v>
      </c>
      <c r="C26" s="260">
        <v>956</v>
      </c>
      <c r="D26" s="260">
        <v>857</v>
      </c>
      <c r="E26" s="260">
        <v>99</v>
      </c>
      <c r="F26" s="260">
        <v>1017</v>
      </c>
      <c r="G26" s="260">
        <v>919</v>
      </c>
      <c r="H26" s="260">
        <v>98</v>
      </c>
      <c r="I26" s="263">
        <f>I8-SUM(I9:I25)</f>
        <v>946</v>
      </c>
      <c r="J26" s="263">
        <f>J8-SUM(J9:J25)</f>
        <v>845</v>
      </c>
      <c r="K26" s="263">
        <f>K8-SUM(K9:K25)</f>
        <v>101</v>
      </c>
    </row>
    <row r="27" spans="1:11" ht="20.25" customHeight="1">
      <c r="A27" s="479" t="s">
        <v>328</v>
      </c>
      <c r="B27" s="480"/>
      <c r="C27" s="260">
        <v>5392</v>
      </c>
      <c r="D27" s="260">
        <v>5239</v>
      </c>
      <c r="E27" s="260">
        <v>153</v>
      </c>
      <c r="F27" s="260">
        <v>6164</v>
      </c>
      <c r="G27" s="260">
        <v>6002</v>
      </c>
      <c r="H27" s="260">
        <v>162</v>
      </c>
      <c r="I27" s="263">
        <f>I7-I8</f>
        <v>6342</v>
      </c>
      <c r="J27" s="263">
        <f>J7-J8</f>
        <v>6206</v>
      </c>
      <c r="K27" s="263">
        <f>K7-K8</f>
        <v>136</v>
      </c>
    </row>
    <row r="28" spans="1:11" ht="20.25" customHeight="1">
      <c r="A28" s="479" t="s">
        <v>327</v>
      </c>
      <c r="B28" s="480"/>
      <c r="C28" s="260">
        <v>5207</v>
      </c>
      <c r="D28" s="260">
        <v>5080</v>
      </c>
      <c r="E28" s="260">
        <v>127</v>
      </c>
      <c r="F28" s="260">
        <v>5858</v>
      </c>
      <c r="G28" s="260">
        <v>5731</v>
      </c>
      <c r="H28" s="260">
        <v>127</v>
      </c>
      <c r="I28" s="259">
        <v>6118</v>
      </c>
      <c r="J28" s="259">
        <v>6010</v>
      </c>
      <c r="K28" s="259">
        <v>108</v>
      </c>
    </row>
    <row r="29" spans="1:11" ht="20.25" customHeight="1">
      <c r="A29" s="262"/>
      <c r="B29" s="176" t="s">
        <v>326</v>
      </c>
      <c r="C29" s="260">
        <v>511</v>
      </c>
      <c r="D29" s="260">
        <v>480</v>
      </c>
      <c r="E29" s="260">
        <v>31</v>
      </c>
      <c r="F29" s="260">
        <v>540</v>
      </c>
      <c r="G29" s="260">
        <v>518</v>
      </c>
      <c r="H29" s="260">
        <v>22</v>
      </c>
      <c r="I29" s="259">
        <v>575</v>
      </c>
      <c r="J29" s="259">
        <v>559</v>
      </c>
      <c r="K29" s="259">
        <v>16</v>
      </c>
    </row>
    <row r="30" spans="1:11" ht="20.25" customHeight="1">
      <c r="A30" s="262"/>
      <c r="B30" s="176" t="s">
        <v>293</v>
      </c>
      <c r="C30" s="260">
        <v>1621</v>
      </c>
      <c r="D30" s="260">
        <v>1595</v>
      </c>
      <c r="E30" s="260">
        <v>26</v>
      </c>
      <c r="F30" s="260">
        <v>1851</v>
      </c>
      <c r="G30" s="260">
        <v>1818</v>
      </c>
      <c r="H30" s="260">
        <v>33</v>
      </c>
      <c r="I30" s="259">
        <v>1764</v>
      </c>
      <c r="J30" s="259">
        <v>1743</v>
      </c>
      <c r="K30" s="259">
        <v>21</v>
      </c>
    </row>
    <row r="31" spans="1:11" ht="20.25" customHeight="1">
      <c r="A31" s="262"/>
      <c r="B31" s="176" t="s">
        <v>291</v>
      </c>
      <c r="C31" s="260">
        <v>720</v>
      </c>
      <c r="D31" s="260">
        <v>715</v>
      </c>
      <c r="E31" s="260">
        <v>5</v>
      </c>
      <c r="F31" s="260">
        <v>827</v>
      </c>
      <c r="G31" s="260">
        <v>823</v>
      </c>
      <c r="H31" s="260">
        <v>4</v>
      </c>
      <c r="I31" s="259">
        <v>890</v>
      </c>
      <c r="J31" s="259">
        <v>887</v>
      </c>
      <c r="K31" s="259">
        <v>3</v>
      </c>
    </row>
    <row r="32" spans="1:11" ht="20.25" customHeight="1">
      <c r="A32" s="262"/>
      <c r="B32" s="176" t="s">
        <v>290</v>
      </c>
      <c r="C32" s="260">
        <v>835</v>
      </c>
      <c r="D32" s="260">
        <v>829</v>
      </c>
      <c r="E32" s="260">
        <v>6</v>
      </c>
      <c r="F32" s="260">
        <v>948</v>
      </c>
      <c r="G32" s="260">
        <v>935</v>
      </c>
      <c r="H32" s="260">
        <v>13</v>
      </c>
      <c r="I32" s="259">
        <v>1012</v>
      </c>
      <c r="J32" s="259">
        <v>1008</v>
      </c>
      <c r="K32" s="259">
        <v>4</v>
      </c>
    </row>
    <row r="33" spans="1:11" ht="20.25" customHeight="1">
      <c r="A33" s="262"/>
      <c r="B33" s="176" t="s">
        <v>289</v>
      </c>
      <c r="C33" s="260">
        <v>265</v>
      </c>
      <c r="D33" s="260">
        <v>255</v>
      </c>
      <c r="E33" s="260">
        <v>10</v>
      </c>
      <c r="F33" s="260">
        <v>263</v>
      </c>
      <c r="G33" s="260">
        <v>257</v>
      </c>
      <c r="H33" s="260">
        <v>6</v>
      </c>
      <c r="I33" s="259">
        <v>285</v>
      </c>
      <c r="J33" s="259">
        <v>276</v>
      </c>
      <c r="K33" s="259">
        <v>9</v>
      </c>
    </row>
    <row r="34" spans="1:11" ht="20.25" customHeight="1">
      <c r="A34" s="262"/>
      <c r="B34" s="176" t="s">
        <v>287</v>
      </c>
      <c r="C34" s="260">
        <v>304</v>
      </c>
      <c r="D34" s="260">
        <v>302</v>
      </c>
      <c r="E34" s="260">
        <v>2</v>
      </c>
      <c r="F34" s="260">
        <v>366</v>
      </c>
      <c r="G34" s="260">
        <v>362</v>
      </c>
      <c r="H34" s="260">
        <v>4</v>
      </c>
      <c r="I34" s="259">
        <v>386</v>
      </c>
      <c r="J34" s="259">
        <v>384</v>
      </c>
      <c r="K34" s="259">
        <v>2</v>
      </c>
    </row>
    <row r="35" spans="1:11" ht="24">
      <c r="A35" s="262"/>
      <c r="B35" s="261" t="s">
        <v>286</v>
      </c>
      <c r="C35" s="260">
        <v>951</v>
      </c>
      <c r="D35" s="260">
        <v>904</v>
      </c>
      <c r="E35" s="260">
        <v>47</v>
      </c>
      <c r="F35" s="260">
        <v>1063</v>
      </c>
      <c r="G35" s="260">
        <v>1018</v>
      </c>
      <c r="H35" s="260">
        <v>45</v>
      </c>
      <c r="I35" s="259">
        <f>I28-SUM(I29:I34)</f>
        <v>1206</v>
      </c>
      <c r="J35" s="259">
        <f>J28-SUM(J29:J34)</f>
        <v>1153</v>
      </c>
      <c r="K35" s="259">
        <f>K28-SUM(K29:K34)</f>
        <v>53</v>
      </c>
    </row>
    <row r="36" spans="1:11" ht="20.25" customHeight="1">
      <c r="A36" s="479" t="s">
        <v>325</v>
      </c>
      <c r="B36" s="480"/>
      <c r="C36" s="260">
        <v>50</v>
      </c>
      <c r="D36" s="260">
        <v>40</v>
      </c>
      <c r="E36" s="260">
        <v>10</v>
      </c>
      <c r="F36" s="260">
        <v>70</v>
      </c>
      <c r="G36" s="260">
        <v>54</v>
      </c>
      <c r="H36" s="260">
        <v>16</v>
      </c>
      <c r="I36" s="259">
        <v>64</v>
      </c>
      <c r="J36" s="259">
        <v>58</v>
      </c>
      <c r="K36" s="259">
        <v>6</v>
      </c>
    </row>
    <row r="37" spans="1:11" ht="31.5" customHeight="1" thickBot="1">
      <c r="A37" s="481" t="s">
        <v>324</v>
      </c>
      <c r="B37" s="482"/>
      <c r="C37" s="258">
        <v>135</v>
      </c>
      <c r="D37" s="258">
        <v>119</v>
      </c>
      <c r="E37" s="258">
        <v>16</v>
      </c>
      <c r="F37" s="258">
        <v>236</v>
      </c>
      <c r="G37" s="258">
        <v>217</v>
      </c>
      <c r="H37" s="258">
        <v>19</v>
      </c>
      <c r="I37" s="257">
        <f>I27-I28-I36</f>
        <v>160</v>
      </c>
      <c r="J37" s="257">
        <f>J27-J28-J36</f>
        <v>138</v>
      </c>
      <c r="K37" s="257">
        <f>K27-K28-K36</f>
        <v>22</v>
      </c>
    </row>
    <row r="38" spans="1:11" ht="15" customHeight="1">
      <c r="A38" s="215" t="s">
        <v>323</v>
      </c>
    </row>
    <row r="39" spans="1:11" ht="15" customHeight="1">
      <c r="A39" s="2" t="s">
        <v>0</v>
      </c>
    </row>
  </sheetData>
  <mergeCells count="12">
    <mergeCell ref="F3:H3"/>
    <mergeCell ref="I3:K3"/>
    <mergeCell ref="A5:B5"/>
    <mergeCell ref="A6:B6"/>
    <mergeCell ref="A7:B7"/>
    <mergeCell ref="A3:B4"/>
    <mergeCell ref="A27:B27"/>
    <mergeCell ref="A28:B28"/>
    <mergeCell ref="A36:B36"/>
    <mergeCell ref="A37:B37"/>
    <mergeCell ref="C3:E3"/>
    <mergeCell ref="A8:B8"/>
  </mergeCells>
  <phoneticPr fontId="2"/>
  <pageMargins left="0.78740157480314965" right="0.78740157480314965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2"/>
  <sheetViews>
    <sheetView view="pageBreakPreview" zoomScaleNormal="100" zoomScaleSheetLayoutView="100" workbookViewId="0"/>
  </sheetViews>
  <sheetFormatPr defaultColWidth="9" defaultRowHeight="13.2"/>
  <cols>
    <col min="1" max="7" width="11.19921875" style="1" customWidth="1"/>
    <col min="8" max="16384" width="9" style="1"/>
  </cols>
  <sheetData>
    <row r="1" spans="1:7" s="298" customFormat="1" ht="29.25" customHeight="1">
      <c r="A1" s="132" t="s">
        <v>383</v>
      </c>
    </row>
    <row r="2" spans="1:7" ht="16.5" customHeight="1" thickBot="1">
      <c r="A2" s="294" t="s">
        <v>382</v>
      </c>
      <c r="B2" s="20"/>
      <c r="C2" s="20"/>
      <c r="D2" s="20"/>
      <c r="E2" s="20"/>
      <c r="F2" s="20"/>
      <c r="G2" s="297" t="s">
        <v>381</v>
      </c>
    </row>
    <row r="3" spans="1:7" ht="16.5" customHeight="1">
      <c r="A3" s="495" t="s">
        <v>321</v>
      </c>
      <c r="B3" s="384" t="s">
        <v>375</v>
      </c>
      <c r="C3" s="386"/>
      <c r="D3" s="384" t="s">
        <v>374</v>
      </c>
      <c r="E3" s="385"/>
      <c r="F3" s="497" t="s">
        <v>373</v>
      </c>
      <c r="G3" s="498"/>
    </row>
    <row r="4" spans="1:7" ht="16.5" customHeight="1">
      <c r="A4" s="496"/>
      <c r="B4" s="63" t="s">
        <v>372</v>
      </c>
      <c r="C4" s="292" t="s">
        <v>371</v>
      </c>
      <c r="D4" s="293" t="s">
        <v>372</v>
      </c>
      <c r="E4" s="292" t="s">
        <v>371</v>
      </c>
      <c r="F4" s="291" t="s">
        <v>372</v>
      </c>
      <c r="G4" s="290" t="s">
        <v>371</v>
      </c>
    </row>
    <row r="5" spans="1:7" ht="16.5" customHeight="1">
      <c r="A5" s="59" t="s">
        <v>370</v>
      </c>
      <c r="B5" s="287" t="s">
        <v>369</v>
      </c>
      <c r="C5" s="14">
        <v>11106</v>
      </c>
      <c r="D5" s="289" t="s">
        <v>368</v>
      </c>
      <c r="E5" s="284">
        <v>11010</v>
      </c>
      <c r="F5" s="288" t="s">
        <v>368</v>
      </c>
      <c r="G5" s="282">
        <v>10340</v>
      </c>
    </row>
    <row r="6" spans="1:7" ht="16.5" customHeight="1">
      <c r="A6" s="59" t="s">
        <v>367</v>
      </c>
      <c r="B6" s="287" t="s">
        <v>380</v>
      </c>
      <c r="C6" s="14">
        <v>5623</v>
      </c>
      <c r="D6" s="285" t="s">
        <v>379</v>
      </c>
      <c r="E6" s="284">
        <v>5392</v>
      </c>
      <c r="F6" s="283" t="s">
        <v>379</v>
      </c>
      <c r="G6" s="282">
        <v>4916</v>
      </c>
    </row>
    <row r="7" spans="1:7" ht="16.5" customHeight="1">
      <c r="A7" s="59" t="s">
        <v>364</v>
      </c>
      <c r="B7" s="287" t="s">
        <v>366</v>
      </c>
      <c r="C7" s="14">
        <v>2041</v>
      </c>
      <c r="D7" s="285" t="s">
        <v>365</v>
      </c>
      <c r="E7" s="284">
        <v>2360</v>
      </c>
      <c r="F7" s="283" t="s">
        <v>365</v>
      </c>
      <c r="G7" s="282">
        <v>2377</v>
      </c>
    </row>
    <row r="8" spans="1:7" ht="16.5" customHeight="1">
      <c r="A8" s="59" t="s">
        <v>361</v>
      </c>
      <c r="B8" s="287" t="s">
        <v>352</v>
      </c>
      <c r="C8" s="14">
        <v>1993</v>
      </c>
      <c r="D8" s="285" t="s">
        <v>351</v>
      </c>
      <c r="E8" s="284">
        <v>2034</v>
      </c>
      <c r="F8" s="283" t="s">
        <v>351</v>
      </c>
      <c r="G8" s="282">
        <v>1834</v>
      </c>
    </row>
    <row r="9" spans="1:7" ht="16.5" customHeight="1">
      <c r="A9" s="59" t="s">
        <v>358</v>
      </c>
      <c r="B9" s="287" t="s">
        <v>363</v>
      </c>
      <c r="C9" s="14">
        <v>1521</v>
      </c>
      <c r="D9" s="285" t="s">
        <v>362</v>
      </c>
      <c r="E9" s="284">
        <v>1648</v>
      </c>
      <c r="F9" s="283" t="s">
        <v>378</v>
      </c>
      <c r="G9" s="282">
        <v>1203</v>
      </c>
    </row>
    <row r="10" spans="1:7" ht="16.5" customHeight="1">
      <c r="A10" s="59" t="s">
        <v>356</v>
      </c>
      <c r="B10" s="287" t="s">
        <v>360</v>
      </c>
      <c r="C10" s="14">
        <v>1209</v>
      </c>
      <c r="D10" s="285" t="s">
        <v>359</v>
      </c>
      <c r="E10" s="284">
        <v>1223</v>
      </c>
      <c r="F10" s="283" t="s">
        <v>363</v>
      </c>
      <c r="G10" s="282">
        <v>1616</v>
      </c>
    </row>
    <row r="11" spans="1:7" ht="16.5" customHeight="1">
      <c r="A11" s="59" t="s">
        <v>353</v>
      </c>
      <c r="B11" s="287" t="s">
        <v>378</v>
      </c>
      <c r="C11" s="14">
        <v>1135</v>
      </c>
      <c r="D11" s="285" t="s">
        <v>377</v>
      </c>
      <c r="E11" s="284">
        <v>1171</v>
      </c>
      <c r="F11" s="283" t="s">
        <v>360</v>
      </c>
      <c r="G11" s="282">
        <v>1191</v>
      </c>
    </row>
    <row r="12" spans="1:7" ht="16.5" customHeight="1">
      <c r="A12" s="59" t="s">
        <v>350</v>
      </c>
      <c r="B12" s="287" t="s">
        <v>355</v>
      </c>
      <c r="C12" s="14">
        <v>1047</v>
      </c>
      <c r="D12" s="285" t="s">
        <v>354</v>
      </c>
      <c r="E12" s="284">
        <v>1168</v>
      </c>
      <c r="F12" s="283" t="s">
        <v>354</v>
      </c>
      <c r="G12" s="282">
        <v>1151</v>
      </c>
    </row>
    <row r="13" spans="1:7" ht="16.5" customHeight="1">
      <c r="A13" s="59" t="s">
        <v>347</v>
      </c>
      <c r="B13" s="287" t="s">
        <v>305</v>
      </c>
      <c r="C13" s="14">
        <v>937</v>
      </c>
      <c r="D13" s="285" t="s">
        <v>357</v>
      </c>
      <c r="E13" s="284">
        <v>949</v>
      </c>
      <c r="F13" s="283" t="s">
        <v>357</v>
      </c>
      <c r="G13" s="282">
        <v>1062</v>
      </c>
    </row>
    <row r="14" spans="1:7" ht="16.5" customHeight="1">
      <c r="A14" s="281" t="s">
        <v>344</v>
      </c>
      <c r="B14" s="280" t="s">
        <v>343</v>
      </c>
      <c r="C14" s="296">
        <v>738</v>
      </c>
      <c r="D14" s="278" t="s">
        <v>348</v>
      </c>
      <c r="E14" s="277">
        <v>799</v>
      </c>
      <c r="F14" s="276" t="s">
        <v>348</v>
      </c>
      <c r="G14" s="275">
        <v>808</v>
      </c>
    </row>
    <row r="15" spans="1:7" ht="16.5" customHeight="1" thickBot="1">
      <c r="A15" s="47" t="s">
        <v>81</v>
      </c>
      <c r="B15" s="274"/>
      <c r="C15" s="295">
        <v>37008</v>
      </c>
      <c r="D15" s="273"/>
      <c r="E15" s="272">
        <v>35792</v>
      </c>
      <c r="F15" s="271"/>
      <c r="G15" s="270">
        <v>33869</v>
      </c>
    </row>
    <row r="16" spans="1:7" ht="16.5" customHeight="1">
      <c r="A16" s="20"/>
      <c r="B16" s="20"/>
      <c r="C16" s="20"/>
      <c r="D16" s="20"/>
      <c r="E16" s="20"/>
      <c r="F16" s="20"/>
      <c r="G16" s="20"/>
    </row>
    <row r="17" spans="1:7" ht="16.5" customHeight="1">
      <c r="A17" s="20"/>
      <c r="B17" s="20"/>
      <c r="C17" s="20"/>
      <c r="D17" s="20"/>
      <c r="E17" s="20"/>
      <c r="F17" s="20"/>
      <c r="G17" s="20"/>
    </row>
    <row r="18" spans="1:7" ht="16.5" customHeight="1" thickBot="1">
      <c r="A18" s="294" t="s">
        <v>376</v>
      </c>
      <c r="B18" s="20"/>
      <c r="C18" s="20"/>
      <c r="D18" s="20"/>
      <c r="E18" s="20"/>
      <c r="F18" s="20"/>
      <c r="G18" s="20"/>
    </row>
    <row r="19" spans="1:7" ht="16.5" customHeight="1">
      <c r="A19" s="495" t="s">
        <v>321</v>
      </c>
      <c r="B19" s="384" t="s">
        <v>375</v>
      </c>
      <c r="C19" s="386"/>
      <c r="D19" s="384" t="s">
        <v>374</v>
      </c>
      <c r="E19" s="385"/>
      <c r="F19" s="497" t="s">
        <v>373</v>
      </c>
      <c r="G19" s="498"/>
    </row>
    <row r="20" spans="1:7" ht="16.5" customHeight="1">
      <c r="A20" s="496"/>
      <c r="B20" s="63" t="s">
        <v>372</v>
      </c>
      <c r="C20" s="292" t="s">
        <v>371</v>
      </c>
      <c r="D20" s="293" t="s">
        <v>372</v>
      </c>
      <c r="E20" s="292" t="s">
        <v>371</v>
      </c>
      <c r="F20" s="291" t="s">
        <v>372</v>
      </c>
      <c r="G20" s="290" t="s">
        <v>371</v>
      </c>
    </row>
    <row r="21" spans="1:7" ht="16.5" customHeight="1">
      <c r="A21" s="59" t="s">
        <v>370</v>
      </c>
      <c r="B21" s="287" t="s">
        <v>369</v>
      </c>
      <c r="C21" s="286">
        <v>9222</v>
      </c>
      <c r="D21" s="289" t="s">
        <v>368</v>
      </c>
      <c r="E21" s="284">
        <v>9454</v>
      </c>
      <c r="F21" s="288" t="s">
        <v>368</v>
      </c>
      <c r="G21" s="282">
        <v>9587</v>
      </c>
    </row>
    <row r="22" spans="1:7" ht="16.5" customHeight="1">
      <c r="A22" s="59" t="s">
        <v>367</v>
      </c>
      <c r="B22" s="287" t="s">
        <v>366</v>
      </c>
      <c r="C22" s="286">
        <v>2467</v>
      </c>
      <c r="D22" s="285" t="s">
        <v>365</v>
      </c>
      <c r="E22" s="284">
        <v>2520</v>
      </c>
      <c r="F22" s="283" t="s">
        <v>365</v>
      </c>
      <c r="G22" s="282">
        <v>2229</v>
      </c>
    </row>
    <row r="23" spans="1:7" ht="16.5" customHeight="1">
      <c r="A23" s="59" t="s">
        <v>364</v>
      </c>
      <c r="B23" s="287" t="s">
        <v>363</v>
      </c>
      <c r="C23" s="286">
        <v>1621</v>
      </c>
      <c r="D23" s="285" t="s">
        <v>362</v>
      </c>
      <c r="E23" s="284">
        <v>1851</v>
      </c>
      <c r="F23" s="283" t="s">
        <v>362</v>
      </c>
      <c r="G23" s="282">
        <v>1764</v>
      </c>
    </row>
    <row r="24" spans="1:7" ht="16.5" customHeight="1">
      <c r="A24" s="59" t="s">
        <v>361</v>
      </c>
      <c r="B24" s="287" t="s">
        <v>360</v>
      </c>
      <c r="C24" s="286">
        <v>1109</v>
      </c>
      <c r="D24" s="285" t="s">
        <v>359</v>
      </c>
      <c r="E24" s="284">
        <v>1161</v>
      </c>
      <c r="F24" s="283" t="s">
        <v>359</v>
      </c>
      <c r="G24" s="282">
        <v>1217</v>
      </c>
    </row>
    <row r="25" spans="1:7" ht="16.5" customHeight="1">
      <c r="A25" s="59" t="s">
        <v>358</v>
      </c>
      <c r="B25" s="287" t="s">
        <v>305</v>
      </c>
      <c r="C25" s="286">
        <v>871</v>
      </c>
      <c r="D25" s="285" t="s">
        <v>357</v>
      </c>
      <c r="E25" s="284">
        <v>1037</v>
      </c>
      <c r="F25" s="283" t="s">
        <v>357</v>
      </c>
      <c r="G25" s="282">
        <v>1011</v>
      </c>
    </row>
    <row r="26" spans="1:7" ht="16.5" customHeight="1">
      <c r="A26" s="59" t="s">
        <v>356</v>
      </c>
      <c r="B26" s="287" t="s">
        <v>355</v>
      </c>
      <c r="C26" s="286">
        <v>835</v>
      </c>
      <c r="D26" s="285" t="s">
        <v>354</v>
      </c>
      <c r="E26" s="284">
        <v>948</v>
      </c>
      <c r="F26" s="283" t="s">
        <v>354</v>
      </c>
      <c r="G26" s="282">
        <v>1012</v>
      </c>
    </row>
    <row r="27" spans="1:7" ht="16.5" customHeight="1">
      <c r="A27" s="59" t="s">
        <v>353</v>
      </c>
      <c r="B27" s="287" t="s">
        <v>352</v>
      </c>
      <c r="C27" s="286">
        <v>720</v>
      </c>
      <c r="D27" s="285" t="s">
        <v>351</v>
      </c>
      <c r="E27" s="284">
        <v>827</v>
      </c>
      <c r="F27" s="283" t="s">
        <v>351</v>
      </c>
      <c r="G27" s="282">
        <v>890</v>
      </c>
    </row>
    <row r="28" spans="1:7" ht="16.5" customHeight="1">
      <c r="A28" s="59" t="s">
        <v>350</v>
      </c>
      <c r="B28" s="287" t="s">
        <v>349</v>
      </c>
      <c r="C28" s="286">
        <v>706</v>
      </c>
      <c r="D28" s="285" t="s">
        <v>348</v>
      </c>
      <c r="E28" s="284">
        <v>780</v>
      </c>
      <c r="F28" s="283" t="s">
        <v>348</v>
      </c>
      <c r="G28" s="282">
        <v>744</v>
      </c>
    </row>
    <row r="29" spans="1:7" ht="16.5" customHeight="1">
      <c r="A29" s="59" t="s">
        <v>347</v>
      </c>
      <c r="B29" s="287" t="s">
        <v>346</v>
      </c>
      <c r="C29" s="286">
        <v>686</v>
      </c>
      <c r="D29" s="285" t="s">
        <v>345</v>
      </c>
      <c r="E29" s="284">
        <v>778</v>
      </c>
      <c r="F29" s="283" t="s">
        <v>345</v>
      </c>
      <c r="G29" s="282">
        <v>762</v>
      </c>
    </row>
    <row r="30" spans="1:7" ht="16.5" customHeight="1">
      <c r="A30" s="281" t="s">
        <v>344</v>
      </c>
      <c r="B30" s="280" t="s">
        <v>343</v>
      </c>
      <c r="C30" s="279">
        <v>667</v>
      </c>
      <c r="D30" s="278" t="s">
        <v>342</v>
      </c>
      <c r="E30" s="277">
        <v>743</v>
      </c>
      <c r="F30" s="276" t="s">
        <v>342</v>
      </c>
      <c r="G30" s="275">
        <v>699</v>
      </c>
    </row>
    <row r="31" spans="1:7" ht="16.5" customHeight="1" thickBot="1">
      <c r="A31" s="47" t="s">
        <v>81</v>
      </c>
      <c r="B31" s="274"/>
      <c r="C31" s="274">
        <v>24751</v>
      </c>
      <c r="D31" s="273"/>
      <c r="E31" s="272">
        <v>26421</v>
      </c>
      <c r="F31" s="271"/>
      <c r="G31" s="270">
        <v>26140</v>
      </c>
    </row>
    <row r="32" spans="1:7" ht="16.5" customHeight="1">
      <c r="A32" s="2" t="s">
        <v>0</v>
      </c>
    </row>
  </sheetData>
  <mergeCells count="8">
    <mergeCell ref="A3:A4"/>
    <mergeCell ref="A19:A20"/>
    <mergeCell ref="B3:C3"/>
    <mergeCell ref="D3:E3"/>
    <mergeCell ref="F3:G3"/>
    <mergeCell ref="B19:C19"/>
    <mergeCell ref="D19:E19"/>
    <mergeCell ref="F19:G19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2"/>
  <sheetViews>
    <sheetView view="pageBreakPreview" zoomScaleNormal="100" zoomScaleSheetLayoutView="100" workbookViewId="0"/>
  </sheetViews>
  <sheetFormatPr defaultColWidth="9" defaultRowHeight="13.2"/>
  <cols>
    <col min="1" max="1" width="9" style="1"/>
    <col min="2" max="10" width="8.3984375" style="1" customWidth="1"/>
    <col min="11" max="16384" width="9" style="1"/>
  </cols>
  <sheetData>
    <row r="1" spans="1:10" ht="29.25" customHeight="1" thickBot="1">
      <c r="A1" s="132" t="s">
        <v>406</v>
      </c>
      <c r="J1" s="256" t="s">
        <v>86</v>
      </c>
    </row>
    <row r="2" spans="1:10" ht="18.75" customHeight="1">
      <c r="A2" s="499" t="s">
        <v>32</v>
      </c>
      <c r="B2" s="323" t="s">
        <v>405</v>
      </c>
      <c r="C2" s="501" t="s">
        <v>404</v>
      </c>
      <c r="D2" s="502"/>
      <c r="E2" s="503"/>
      <c r="F2" s="501" t="s">
        <v>403</v>
      </c>
      <c r="G2" s="502"/>
      <c r="H2" s="503"/>
      <c r="I2" s="504" t="s">
        <v>402</v>
      </c>
      <c r="J2" s="322" t="s">
        <v>401</v>
      </c>
    </row>
    <row r="3" spans="1:10" ht="18.75" customHeight="1">
      <c r="A3" s="500"/>
      <c r="B3" s="321" t="s">
        <v>400</v>
      </c>
      <c r="C3" s="320" t="s">
        <v>25</v>
      </c>
      <c r="D3" s="320" t="s">
        <v>399</v>
      </c>
      <c r="E3" s="320" t="s">
        <v>398</v>
      </c>
      <c r="F3" s="320" t="s">
        <v>25</v>
      </c>
      <c r="G3" s="320" t="s">
        <v>399</v>
      </c>
      <c r="H3" s="320" t="s">
        <v>398</v>
      </c>
      <c r="I3" s="505"/>
      <c r="J3" s="319" t="s">
        <v>397</v>
      </c>
    </row>
    <row r="4" spans="1:10" ht="21" customHeight="1">
      <c r="A4" s="318" t="s">
        <v>396</v>
      </c>
      <c r="B4" s="300">
        <v>78109</v>
      </c>
      <c r="C4" s="300">
        <v>9832</v>
      </c>
      <c r="D4" s="300">
        <v>8003</v>
      </c>
      <c r="E4" s="300">
        <v>1829</v>
      </c>
      <c r="F4" s="300">
        <v>12986</v>
      </c>
      <c r="G4" s="300">
        <v>9587</v>
      </c>
      <c r="H4" s="300">
        <v>3399</v>
      </c>
      <c r="I4" s="313">
        <v>74955</v>
      </c>
      <c r="J4" s="312">
        <v>95.962053028460232</v>
      </c>
    </row>
    <row r="5" spans="1:10" ht="21" customHeight="1">
      <c r="A5" s="311" t="s">
        <v>395</v>
      </c>
      <c r="B5" s="300">
        <v>94192</v>
      </c>
      <c r="C5" s="300">
        <v>11633</v>
      </c>
      <c r="D5" s="300">
        <v>8997</v>
      </c>
      <c r="E5" s="300">
        <v>2636</v>
      </c>
      <c r="F5" s="300">
        <v>16957</v>
      </c>
      <c r="G5" s="300">
        <v>13573</v>
      </c>
      <c r="H5" s="300">
        <v>3384</v>
      </c>
      <c r="I5" s="313">
        <v>88868</v>
      </c>
      <c r="J5" s="312">
        <v>94.347715304909116</v>
      </c>
    </row>
    <row r="6" spans="1:10" ht="21" customHeight="1">
      <c r="A6" s="311" t="s">
        <v>394</v>
      </c>
      <c r="B6" s="300">
        <v>114752</v>
      </c>
      <c r="C6" s="300">
        <v>14544</v>
      </c>
      <c r="D6" s="300">
        <v>11326</v>
      </c>
      <c r="E6" s="300">
        <v>3218</v>
      </c>
      <c r="F6" s="300">
        <v>23679</v>
      </c>
      <c r="G6" s="300">
        <v>19540</v>
      </c>
      <c r="H6" s="300">
        <v>4139</v>
      </c>
      <c r="I6" s="313">
        <v>105617</v>
      </c>
      <c r="J6" s="312">
        <v>92.039354433909651</v>
      </c>
    </row>
    <row r="7" spans="1:10" ht="21" customHeight="1">
      <c r="A7" s="311" t="s">
        <v>393</v>
      </c>
      <c r="B7" s="300">
        <v>124464</v>
      </c>
      <c r="C7" s="300">
        <v>16245</v>
      </c>
      <c r="D7" s="300">
        <v>13478</v>
      </c>
      <c r="E7" s="300">
        <v>2767</v>
      </c>
      <c r="F7" s="300">
        <v>27796</v>
      </c>
      <c r="G7" s="300">
        <v>23078</v>
      </c>
      <c r="H7" s="300">
        <v>4718</v>
      </c>
      <c r="I7" s="313">
        <v>112913</v>
      </c>
      <c r="J7" s="312">
        <v>90.71940480781592</v>
      </c>
    </row>
    <row r="8" spans="1:10" ht="21" customHeight="1">
      <c r="A8" s="318" t="s">
        <v>392</v>
      </c>
      <c r="B8" s="300">
        <v>129637</v>
      </c>
      <c r="C8" s="300">
        <v>20752</v>
      </c>
      <c r="D8" s="300">
        <v>16411</v>
      </c>
      <c r="E8" s="300">
        <v>4341</v>
      </c>
      <c r="F8" s="300">
        <v>33168</v>
      </c>
      <c r="G8" s="300">
        <v>26434</v>
      </c>
      <c r="H8" s="300">
        <v>6734</v>
      </c>
      <c r="I8" s="313">
        <v>117221</v>
      </c>
      <c r="J8" s="312">
        <v>90.422487407144573</v>
      </c>
    </row>
    <row r="9" spans="1:10" ht="21" customHeight="1">
      <c r="A9" s="317" t="s">
        <v>391</v>
      </c>
      <c r="B9" s="300">
        <v>131955</v>
      </c>
      <c r="C9" s="300">
        <v>21328</v>
      </c>
      <c r="D9" s="300">
        <v>17468</v>
      </c>
      <c r="E9" s="300">
        <v>3860</v>
      </c>
      <c r="F9" s="300">
        <v>35838</v>
      </c>
      <c r="G9" s="300">
        <v>29893</v>
      </c>
      <c r="H9" s="300">
        <v>5945</v>
      </c>
      <c r="I9" s="313">
        <v>117445</v>
      </c>
      <c r="J9" s="312">
        <v>89.003827062256065</v>
      </c>
    </row>
    <row r="10" spans="1:10" ht="21" customHeight="1">
      <c r="A10" s="311" t="s">
        <v>390</v>
      </c>
      <c r="B10" s="316">
        <v>131991</v>
      </c>
      <c r="C10" s="316">
        <v>21083</v>
      </c>
      <c r="D10" s="316">
        <v>18726</v>
      </c>
      <c r="E10" s="316">
        <v>2357</v>
      </c>
      <c r="F10" s="316">
        <v>33997</v>
      </c>
      <c r="G10" s="316">
        <v>29457</v>
      </c>
      <c r="H10" s="316">
        <v>4540</v>
      </c>
      <c r="I10" s="315">
        <v>118908</v>
      </c>
      <c r="J10" s="314">
        <v>90.1</v>
      </c>
    </row>
    <row r="11" spans="1:10" ht="21" customHeight="1">
      <c r="A11" s="311" t="s">
        <v>389</v>
      </c>
      <c r="B11" s="300">
        <v>144174</v>
      </c>
      <c r="C11" s="300">
        <v>23113</v>
      </c>
      <c r="D11" s="300">
        <v>21570</v>
      </c>
      <c r="E11" s="300">
        <v>1543</v>
      </c>
      <c r="F11" s="300">
        <v>37177</v>
      </c>
      <c r="G11" s="300">
        <v>32467</v>
      </c>
      <c r="H11" s="300">
        <v>4710</v>
      </c>
      <c r="I11" s="313">
        <v>130110</v>
      </c>
      <c r="J11" s="312">
        <v>90.2</v>
      </c>
    </row>
    <row r="12" spans="1:10" ht="21" customHeight="1">
      <c r="A12" s="311" t="s">
        <v>388</v>
      </c>
      <c r="B12" s="300">
        <v>145604</v>
      </c>
      <c r="C12" s="300">
        <v>24779</v>
      </c>
      <c r="D12" s="300">
        <v>23062</v>
      </c>
      <c r="E12" s="300">
        <v>1717</v>
      </c>
      <c r="F12" s="300">
        <v>34684</v>
      </c>
      <c r="G12" s="300">
        <v>30153</v>
      </c>
      <c r="H12" s="300">
        <v>4531</v>
      </c>
      <c r="I12" s="300">
        <v>135699</v>
      </c>
      <c r="J12" s="308">
        <v>93.197302271915603</v>
      </c>
    </row>
    <row r="13" spans="1:10" ht="21" customHeight="1">
      <c r="A13" s="310" t="s">
        <v>387</v>
      </c>
      <c r="B13" s="309">
        <v>144690</v>
      </c>
      <c r="C13" s="300">
        <v>26443</v>
      </c>
      <c r="D13" s="300">
        <v>24737</v>
      </c>
      <c r="E13" s="300">
        <v>1706</v>
      </c>
      <c r="F13" s="300">
        <v>35898</v>
      </c>
      <c r="G13" s="300">
        <v>31098</v>
      </c>
      <c r="H13" s="300">
        <v>4800</v>
      </c>
      <c r="I13" s="300">
        <v>135235</v>
      </c>
      <c r="J13" s="308">
        <v>93.465339691799997</v>
      </c>
    </row>
    <row r="14" spans="1:10" ht="21" customHeight="1" thickBot="1">
      <c r="A14" s="307" t="s">
        <v>386</v>
      </c>
      <c r="B14" s="306">
        <v>144521</v>
      </c>
      <c r="C14" s="304">
        <v>26148</v>
      </c>
      <c r="D14" s="305">
        <v>24706</v>
      </c>
      <c r="E14" s="305">
        <v>1442</v>
      </c>
      <c r="F14" s="305">
        <v>34605</v>
      </c>
      <c r="G14" s="305">
        <v>30279</v>
      </c>
      <c r="H14" s="305">
        <v>4326</v>
      </c>
      <c r="I14" s="304">
        <v>136598</v>
      </c>
      <c r="J14" s="303">
        <v>94.5</v>
      </c>
    </row>
    <row r="15" spans="1:10" ht="16.5" customHeight="1">
      <c r="A15" s="67" t="s">
        <v>385</v>
      </c>
      <c r="B15" s="302"/>
      <c r="C15" s="302"/>
      <c r="D15" s="302"/>
      <c r="E15" s="302"/>
      <c r="F15" s="302"/>
      <c r="G15" s="302"/>
      <c r="H15" s="302"/>
      <c r="I15" s="302"/>
      <c r="J15" s="301"/>
    </row>
    <row r="16" spans="1:10" ht="16.5" customHeight="1">
      <c r="A16" s="67" t="s">
        <v>384</v>
      </c>
      <c r="F16" s="300"/>
    </row>
    <row r="17" spans="1:6" ht="16.5" customHeight="1">
      <c r="A17" s="2" t="s">
        <v>0</v>
      </c>
    </row>
    <row r="22" spans="1:6">
      <c r="D22" s="299"/>
      <c r="E22" s="299"/>
      <c r="F22" s="299"/>
    </row>
  </sheetData>
  <mergeCells count="4">
    <mergeCell ref="A2:A3"/>
    <mergeCell ref="C2:E2"/>
    <mergeCell ref="F2:H2"/>
    <mergeCell ref="I2:I3"/>
  </mergeCells>
  <phoneticPr fontId="2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101"/>
  <sheetViews>
    <sheetView view="pageBreakPreview" zoomScaleNormal="100" zoomScaleSheetLayoutView="100" workbookViewId="0"/>
  </sheetViews>
  <sheetFormatPr defaultColWidth="9" defaultRowHeight="12"/>
  <cols>
    <col min="1" max="1" width="9" style="148"/>
    <col min="2" max="10" width="8.5" style="148" customWidth="1"/>
    <col min="11" max="15" width="9" style="148" customWidth="1"/>
    <col min="16" max="16384" width="9" style="148"/>
  </cols>
  <sheetData>
    <row r="1" spans="1:18" ht="29.25" customHeight="1" thickBot="1">
      <c r="A1" s="365" t="s">
        <v>506</v>
      </c>
      <c r="B1" s="255"/>
      <c r="C1" s="255"/>
      <c r="D1" s="255"/>
      <c r="E1" s="255"/>
      <c r="F1" s="255"/>
      <c r="H1" s="364" t="s">
        <v>505</v>
      </c>
      <c r="I1" s="255"/>
      <c r="J1" s="255"/>
      <c r="K1" s="255"/>
      <c r="L1" s="255"/>
      <c r="M1" s="255"/>
      <c r="N1" s="255"/>
      <c r="O1" s="255"/>
      <c r="P1" s="255"/>
      <c r="R1" s="254"/>
    </row>
    <row r="2" spans="1:18" ht="13.5" customHeight="1">
      <c r="A2" s="499" t="s">
        <v>476</v>
      </c>
      <c r="B2" s="509" t="s">
        <v>504</v>
      </c>
      <c r="C2" s="515"/>
      <c r="D2" s="515"/>
      <c r="E2" s="499"/>
      <c r="F2" s="507" t="s">
        <v>503</v>
      </c>
      <c r="G2" s="507" t="s">
        <v>28</v>
      </c>
      <c r="H2" s="509" t="s">
        <v>30</v>
      </c>
    </row>
    <row r="3" spans="1:18" ht="13.5" customHeight="1">
      <c r="A3" s="506"/>
      <c r="B3" s="512" t="s">
        <v>373</v>
      </c>
      <c r="C3" s="513" t="s">
        <v>374</v>
      </c>
      <c r="D3" s="514" t="s">
        <v>502</v>
      </c>
      <c r="E3" s="514"/>
      <c r="F3" s="506"/>
      <c r="G3" s="508"/>
      <c r="H3" s="510"/>
    </row>
    <row r="4" spans="1:18" ht="13.5" customHeight="1">
      <c r="A4" s="500"/>
      <c r="B4" s="505"/>
      <c r="C4" s="505"/>
      <c r="D4" s="363" t="s">
        <v>501</v>
      </c>
      <c r="E4" s="363" t="s">
        <v>500</v>
      </c>
      <c r="F4" s="505"/>
      <c r="G4" s="505"/>
      <c r="H4" s="511"/>
    </row>
    <row r="5" spans="1:18" ht="12.75" customHeight="1">
      <c r="A5" s="335" t="s">
        <v>464</v>
      </c>
      <c r="B5" s="347">
        <v>1978742</v>
      </c>
      <c r="C5" s="347">
        <v>2031903</v>
      </c>
      <c r="D5" s="347">
        <f>B5-C5</f>
        <v>-53161</v>
      </c>
      <c r="E5" s="346">
        <v>-2.62</v>
      </c>
      <c r="F5" s="346">
        <v>10621.29</v>
      </c>
      <c r="G5" s="362">
        <v>186.3</v>
      </c>
      <c r="H5" s="338">
        <v>780730</v>
      </c>
    </row>
    <row r="6" spans="1:18" ht="12.75" customHeight="1">
      <c r="A6" s="335" t="s">
        <v>461</v>
      </c>
      <c r="B6" s="347">
        <v>1679487</v>
      </c>
      <c r="C6" s="347">
        <v>1719809</v>
      </c>
      <c r="D6" s="347">
        <f>B6-C6</f>
        <v>-40322</v>
      </c>
      <c r="E6" s="346">
        <v>-2.34</v>
      </c>
      <c r="F6" s="346">
        <v>8455.1299999999992</v>
      </c>
      <c r="G6" s="362">
        <v>198.6</v>
      </c>
      <c r="H6" s="361">
        <v>669309</v>
      </c>
    </row>
    <row r="7" spans="1:18" ht="12.75" customHeight="1">
      <c r="A7" s="335" t="s">
        <v>459</v>
      </c>
      <c r="B7" s="347">
        <v>299255</v>
      </c>
      <c r="C7" s="347">
        <v>312094</v>
      </c>
      <c r="D7" s="347">
        <f>B7-C7</f>
        <v>-12839</v>
      </c>
      <c r="E7" s="346">
        <v>-4.1100000000000003</v>
      </c>
      <c r="F7" s="346">
        <v>2166.16</v>
      </c>
      <c r="G7" s="345">
        <v>138.19999999999999</v>
      </c>
      <c r="H7" s="361">
        <v>111421</v>
      </c>
    </row>
    <row r="8" spans="1:18" ht="6" customHeight="1">
      <c r="A8" s="335"/>
      <c r="B8" s="360"/>
      <c r="C8" s="360"/>
      <c r="D8" s="334"/>
      <c r="E8" s="349"/>
      <c r="F8" s="349"/>
      <c r="G8" s="348"/>
      <c r="H8" s="360"/>
      <c r="L8" s="148" t="s">
        <v>499</v>
      </c>
    </row>
    <row r="9" spans="1:18" ht="12.75" customHeight="1">
      <c r="A9" s="335" t="s">
        <v>369</v>
      </c>
      <c r="B9" s="347">
        <v>402557</v>
      </c>
      <c r="C9" s="347">
        <v>406735</v>
      </c>
      <c r="D9" s="347">
        <f t="shared" ref="D9:D29" si="0">B9-C9</f>
        <v>-4178</v>
      </c>
      <c r="E9" s="346">
        <v>-1.0271999999999999</v>
      </c>
      <c r="F9" s="346">
        <v>203.6</v>
      </c>
      <c r="G9" s="345">
        <v>1977.2</v>
      </c>
      <c r="H9" s="338">
        <v>173386</v>
      </c>
      <c r="L9" s="148" t="s">
        <v>498</v>
      </c>
      <c r="M9" s="327">
        <v>402557</v>
      </c>
      <c r="N9" s="148">
        <v>-1.0271999999999999</v>
      </c>
      <c r="O9" s="148">
        <v>203.6</v>
      </c>
    </row>
    <row r="10" spans="1:18" ht="12.75" customHeight="1">
      <c r="A10" s="335" t="s">
        <v>454</v>
      </c>
      <c r="B10" s="347">
        <v>158286</v>
      </c>
      <c r="C10" s="347">
        <v>159879</v>
      </c>
      <c r="D10" s="347">
        <f t="shared" si="0"/>
        <v>-1593</v>
      </c>
      <c r="E10" s="346">
        <v>-0.99638000000000004</v>
      </c>
      <c r="F10" s="346">
        <v>206.57</v>
      </c>
      <c r="G10" s="345">
        <v>766.3</v>
      </c>
      <c r="H10" s="338">
        <v>62277</v>
      </c>
      <c r="L10" s="148" t="s">
        <v>497</v>
      </c>
      <c r="M10" s="327">
        <v>158286</v>
      </c>
      <c r="N10" s="148">
        <v>-0.99638000000000004</v>
      </c>
      <c r="O10" s="148">
        <v>206.57</v>
      </c>
    </row>
    <row r="11" spans="1:18" ht="12.75" customHeight="1">
      <c r="A11" s="335" t="s">
        <v>451</v>
      </c>
      <c r="B11" s="347">
        <v>84419</v>
      </c>
      <c r="C11" s="347">
        <v>89182</v>
      </c>
      <c r="D11" s="347">
        <f t="shared" si="0"/>
        <v>-4763</v>
      </c>
      <c r="E11" s="346">
        <v>-5.3407600000000004</v>
      </c>
      <c r="F11" s="346">
        <v>2177.61</v>
      </c>
      <c r="G11" s="345">
        <v>38.799999999999997</v>
      </c>
      <c r="H11" s="338">
        <v>32748</v>
      </c>
      <c r="L11" s="148" t="s">
        <v>496</v>
      </c>
      <c r="M11" s="327">
        <v>84419</v>
      </c>
      <c r="N11" s="148">
        <v>-5.3407600000000004</v>
      </c>
      <c r="O11" s="148">
        <v>2177.61</v>
      </c>
    </row>
    <row r="12" spans="1:18" ht="12.75" customHeight="1">
      <c r="A12" s="335" t="s">
        <v>448</v>
      </c>
      <c r="B12" s="347">
        <v>106732</v>
      </c>
      <c r="C12" s="347">
        <v>110441</v>
      </c>
      <c r="D12" s="347">
        <f t="shared" si="0"/>
        <v>-3709</v>
      </c>
      <c r="E12" s="346">
        <v>-3.3583500000000002</v>
      </c>
      <c r="F12" s="346">
        <v>91.25</v>
      </c>
      <c r="G12" s="345">
        <v>1169.7</v>
      </c>
      <c r="H12" s="338">
        <v>42656</v>
      </c>
      <c r="L12" s="148" t="s">
        <v>495</v>
      </c>
      <c r="M12" s="327">
        <v>106732</v>
      </c>
      <c r="N12" s="148">
        <v>-3.3583500000000002</v>
      </c>
      <c r="O12" s="148">
        <v>91.25</v>
      </c>
    </row>
    <row r="13" spans="1:18" ht="12.75" customHeight="1">
      <c r="A13" s="335" t="s">
        <v>366</v>
      </c>
      <c r="B13" s="347">
        <v>85283</v>
      </c>
      <c r="C13" s="347">
        <v>89153</v>
      </c>
      <c r="D13" s="347">
        <f t="shared" si="0"/>
        <v>-3870</v>
      </c>
      <c r="E13" s="346">
        <v>-4.3408499999999997</v>
      </c>
      <c r="F13" s="346">
        <v>472.33</v>
      </c>
      <c r="G13" s="345">
        <v>180.6</v>
      </c>
      <c r="H13" s="338">
        <v>33438</v>
      </c>
      <c r="L13" s="148" t="s">
        <v>494</v>
      </c>
      <c r="M13" s="327">
        <v>85283</v>
      </c>
      <c r="N13" s="148">
        <v>-4.3408499999999997</v>
      </c>
      <c r="O13" s="148">
        <v>472.33</v>
      </c>
    </row>
    <row r="14" spans="1:18" ht="12.75" customHeight="1">
      <c r="A14" s="335" t="s">
        <v>443</v>
      </c>
      <c r="B14" s="347">
        <v>76570</v>
      </c>
      <c r="C14" s="347">
        <v>78883</v>
      </c>
      <c r="D14" s="347">
        <f t="shared" si="0"/>
        <v>-2313</v>
      </c>
      <c r="E14" s="346">
        <v>-2.9321899999999999</v>
      </c>
      <c r="F14" s="346">
        <v>676.45</v>
      </c>
      <c r="G14" s="345">
        <v>113.2</v>
      </c>
      <c r="H14" s="338">
        <v>29690</v>
      </c>
      <c r="L14" s="148" t="s">
        <v>493</v>
      </c>
      <c r="M14" s="327">
        <v>76570</v>
      </c>
      <c r="N14" s="148">
        <v>-2.9321899999999999</v>
      </c>
      <c r="O14" s="148">
        <v>676.45</v>
      </c>
    </row>
    <row r="15" spans="1:18" ht="12.75" customHeight="1">
      <c r="A15" s="335" t="s">
        <v>440</v>
      </c>
      <c r="B15" s="347">
        <v>19247</v>
      </c>
      <c r="C15" s="347">
        <v>20760</v>
      </c>
      <c r="D15" s="347">
        <f t="shared" si="0"/>
        <v>-1513</v>
      </c>
      <c r="E15" s="346">
        <v>-7.2880500000000001</v>
      </c>
      <c r="F15" s="346">
        <v>117.01</v>
      </c>
      <c r="G15" s="345">
        <v>164.5</v>
      </c>
      <c r="H15" s="338">
        <v>7452</v>
      </c>
      <c r="L15" s="148" t="s">
        <v>492</v>
      </c>
      <c r="M15" s="327">
        <v>19247</v>
      </c>
      <c r="N15" s="148">
        <v>-7.2880500000000001</v>
      </c>
      <c r="O15" s="148">
        <v>117.01</v>
      </c>
    </row>
    <row r="16" spans="1:18" ht="12.75" customHeight="1">
      <c r="A16" s="335" t="s">
        <v>438</v>
      </c>
      <c r="B16" s="347">
        <v>37150</v>
      </c>
      <c r="C16" s="347">
        <v>38730</v>
      </c>
      <c r="D16" s="347">
        <f t="shared" si="0"/>
        <v>-1580</v>
      </c>
      <c r="E16" s="346">
        <v>-4.0795199999999996</v>
      </c>
      <c r="F16" s="346">
        <v>174.86</v>
      </c>
      <c r="G16" s="345">
        <v>212.5</v>
      </c>
      <c r="H16" s="338">
        <v>14521</v>
      </c>
      <c r="L16" s="148" t="s">
        <v>491</v>
      </c>
      <c r="M16" s="327">
        <v>37150</v>
      </c>
      <c r="N16" s="148">
        <v>-4.0795199999999996</v>
      </c>
      <c r="O16" s="148">
        <v>174.86</v>
      </c>
    </row>
    <row r="17" spans="1:18" ht="12.75" customHeight="1">
      <c r="A17" s="335" t="s">
        <v>349</v>
      </c>
      <c r="B17" s="347">
        <v>65649</v>
      </c>
      <c r="C17" s="347">
        <v>67337</v>
      </c>
      <c r="D17" s="347">
        <f t="shared" si="0"/>
        <v>-1688</v>
      </c>
      <c r="E17" s="346">
        <v>-2.5067900000000001</v>
      </c>
      <c r="F17" s="346">
        <v>53.66</v>
      </c>
      <c r="G17" s="345">
        <v>1223.4000000000001</v>
      </c>
      <c r="H17" s="338">
        <v>24842</v>
      </c>
      <c r="L17" s="148" t="s">
        <v>490</v>
      </c>
      <c r="M17" s="327">
        <v>65649</v>
      </c>
      <c r="N17" s="148">
        <v>-2.5067900000000001</v>
      </c>
      <c r="O17" s="148">
        <v>53.66</v>
      </c>
    </row>
    <row r="18" spans="1:18" ht="12.75" customHeight="1">
      <c r="A18" s="335" t="s">
        <v>433</v>
      </c>
      <c r="B18" s="347">
        <v>47774</v>
      </c>
      <c r="C18" s="347">
        <v>51073</v>
      </c>
      <c r="D18" s="347">
        <f t="shared" si="0"/>
        <v>-3299</v>
      </c>
      <c r="E18" s="346">
        <v>-6.4593800000000003</v>
      </c>
      <c r="F18" s="346">
        <v>504.24</v>
      </c>
      <c r="G18" s="345">
        <v>94.7</v>
      </c>
      <c r="H18" s="338">
        <v>18158</v>
      </c>
      <c r="L18" s="148" t="s">
        <v>489</v>
      </c>
      <c r="M18" s="327">
        <v>47774</v>
      </c>
      <c r="N18" s="148">
        <v>-6.4593800000000003</v>
      </c>
      <c r="O18" s="148">
        <v>504.24</v>
      </c>
    </row>
    <row r="19" spans="1:18" ht="12.75" customHeight="1">
      <c r="A19" s="367" t="s">
        <v>305</v>
      </c>
      <c r="B19" s="347">
        <v>56689</v>
      </c>
      <c r="C19" s="347">
        <v>55384</v>
      </c>
      <c r="D19" s="347">
        <f t="shared" si="0"/>
        <v>1305</v>
      </c>
      <c r="E19" s="346">
        <v>2.3562799999999999</v>
      </c>
      <c r="F19" s="346">
        <v>74.81</v>
      </c>
      <c r="G19" s="345">
        <v>757.8</v>
      </c>
      <c r="H19" s="338">
        <v>21880</v>
      </c>
      <c r="L19" s="148" t="s">
        <v>488</v>
      </c>
      <c r="M19" s="327">
        <v>56689</v>
      </c>
      <c r="N19" s="148">
        <v>2.3562799999999999</v>
      </c>
      <c r="O19" s="148">
        <v>74.81</v>
      </c>
    </row>
    <row r="20" spans="1:18" ht="12.75" customHeight="1">
      <c r="A20" s="335" t="s">
        <v>428</v>
      </c>
      <c r="B20" s="347">
        <v>55348</v>
      </c>
      <c r="C20" s="347">
        <v>57827</v>
      </c>
      <c r="D20" s="347">
        <f t="shared" si="0"/>
        <v>-2479</v>
      </c>
      <c r="E20" s="346">
        <v>-4.2869200000000003</v>
      </c>
      <c r="F20" s="346">
        <v>116.02</v>
      </c>
      <c r="G20" s="345">
        <v>477.1</v>
      </c>
      <c r="H20" s="338">
        <v>21359</v>
      </c>
      <c r="L20" s="148" t="s">
        <v>487</v>
      </c>
      <c r="M20" s="327">
        <v>55348</v>
      </c>
      <c r="N20" s="148">
        <v>-4.2869200000000003</v>
      </c>
      <c r="O20" s="148">
        <v>116.02</v>
      </c>
    </row>
    <row r="21" spans="1:18" ht="12.75" customHeight="1">
      <c r="A21" s="344" t="s">
        <v>425</v>
      </c>
      <c r="B21" s="359">
        <v>144521</v>
      </c>
      <c r="C21" s="359">
        <v>144690</v>
      </c>
      <c r="D21" s="359">
        <f t="shared" si="0"/>
        <v>-169</v>
      </c>
      <c r="E21" s="358">
        <v>-0.1168</v>
      </c>
      <c r="F21" s="358">
        <v>87.81</v>
      </c>
      <c r="G21" s="357">
        <v>1645.8</v>
      </c>
      <c r="H21" s="343">
        <v>57129</v>
      </c>
      <c r="L21" s="148" t="s">
        <v>486</v>
      </c>
      <c r="M21" s="327">
        <v>144521</v>
      </c>
      <c r="N21" s="148">
        <v>-0.1168</v>
      </c>
      <c r="O21" s="148">
        <v>87.81</v>
      </c>
    </row>
    <row r="22" spans="1:18" ht="12.75" customHeight="1">
      <c r="A22" s="335" t="s">
        <v>346</v>
      </c>
      <c r="B22" s="347">
        <v>99968</v>
      </c>
      <c r="C22" s="347">
        <v>98695</v>
      </c>
      <c r="D22" s="347">
        <f t="shared" si="0"/>
        <v>1273</v>
      </c>
      <c r="E22" s="346">
        <v>1.28983</v>
      </c>
      <c r="F22" s="346">
        <v>87.57</v>
      </c>
      <c r="G22" s="345">
        <v>1141.5999999999999</v>
      </c>
      <c r="H22" s="338">
        <v>39996</v>
      </c>
      <c r="L22" s="148" t="s">
        <v>485</v>
      </c>
      <c r="M22" s="327">
        <v>99968</v>
      </c>
      <c r="N22" s="148">
        <v>1.28983</v>
      </c>
      <c r="O22" s="148">
        <v>87.57</v>
      </c>
    </row>
    <row r="23" spans="1:18" ht="12.75" customHeight="1">
      <c r="A23" s="335" t="s">
        <v>421</v>
      </c>
      <c r="B23" s="347">
        <v>25280</v>
      </c>
      <c r="C23" s="347">
        <v>27114</v>
      </c>
      <c r="D23" s="347">
        <f t="shared" si="0"/>
        <v>-1834</v>
      </c>
      <c r="E23" s="346">
        <v>-6.76403</v>
      </c>
      <c r="F23" s="346">
        <v>221.98</v>
      </c>
      <c r="G23" s="345">
        <v>113.9</v>
      </c>
      <c r="H23" s="338">
        <v>9511</v>
      </c>
      <c r="L23" s="148" t="s">
        <v>484</v>
      </c>
      <c r="M23" s="327">
        <v>25280</v>
      </c>
      <c r="N23" s="148">
        <v>-6.76403</v>
      </c>
      <c r="O23" s="148">
        <v>221.98</v>
      </c>
    </row>
    <row r="24" spans="1:18" ht="12.75" customHeight="1">
      <c r="A24" s="335" t="s">
        <v>420</v>
      </c>
      <c r="B24" s="347">
        <v>56388</v>
      </c>
      <c r="C24" s="347">
        <v>54354</v>
      </c>
      <c r="D24" s="347">
        <f t="shared" si="0"/>
        <v>2034</v>
      </c>
      <c r="E24" s="346">
        <v>3.74213</v>
      </c>
      <c r="F24" s="346">
        <v>28.19</v>
      </c>
      <c r="G24" s="345">
        <v>2000.3</v>
      </c>
      <c r="H24" s="338">
        <v>22502</v>
      </c>
      <c r="L24" s="148" t="s">
        <v>483</v>
      </c>
      <c r="M24" s="327">
        <v>56388</v>
      </c>
      <c r="N24" s="148">
        <v>3.74213</v>
      </c>
      <c r="O24" s="148">
        <v>28.19</v>
      </c>
    </row>
    <row r="25" spans="1:18" ht="12.75" customHeight="1">
      <c r="A25" s="335" t="s">
        <v>418</v>
      </c>
      <c r="B25" s="347">
        <v>22538</v>
      </c>
      <c r="C25" s="347">
        <v>24696</v>
      </c>
      <c r="D25" s="347">
        <f t="shared" si="0"/>
        <v>-2158</v>
      </c>
      <c r="E25" s="346">
        <v>-8.7382600000000004</v>
      </c>
      <c r="F25" s="346">
        <v>792.53</v>
      </c>
      <c r="G25" s="345">
        <v>28.4</v>
      </c>
      <c r="H25" s="338">
        <v>8196</v>
      </c>
      <c r="L25" s="148" t="s">
        <v>482</v>
      </c>
      <c r="M25" s="327">
        <v>22538</v>
      </c>
      <c r="N25" s="148">
        <v>-8.7382600000000004</v>
      </c>
      <c r="O25" s="148">
        <v>792.53</v>
      </c>
    </row>
    <row r="26" spans="1:18" ht="12.75" customHeight="1">
      <c r="A26" s="335" t="s">
        <v>416</v>
      </c>
      <c r="B26" s="347">
        <v>32928</v>
      </c>
      <c r="C26" s="347">
        <v>33995</v>
      </c>
      <c r="D26" s="347">
        <f t="shared" si="0"/>
        <v>-1067</v>
      </c>
      <c r="E26" s="346">
        <v>-3.1387</v>
      </c>
      <c r="F26" s="346">
        <v>374.65</v>
      </c>
      <c r="G26" s="345">
        <v>87.9</v>
      </c>
      <c r="H26" s="338">
        <v>11720</v>
      </c>
      <c r="L26" s="148" t="s">
        <v>481</v>
      </c>
      <c r="M26" s="327">
        <v>32928</v>
      </c>
      <c r="N26" s="148">
        <v>-3.1387</v>
      </c>
      <c r="O26" s="148">
        <v>374.65</v>
      </c>
    </row>
    <row r="27" spans="1:18" ht="12.75" customHeight="1">
      <c r="A27" s="335" t="s">
        <v>415</v>
      </c>
      <c r="B27" s="347">
        <v>38997</v>
      </c>
      <c r="C27" s="347">
        <v>42090</v>
      </c>
      <c r="D27" s="347">
        <f t="shared" si="0"/>
        <v>-3093</v>
      </c>
      <c r="E27" s="346">
        <v>-7.3485399999999998</v>
      </c>
      <c r="F27" s="346">
        <v>1030.75</v>
      </c>
      <c r="G27" s="345">
        <v>37.799999999999997</v>
      </c>
      <c r="H27" s="338">
        <v>14562</v>
      </c>
      <c r="L27" s="148" t="s">
        <v>480</v>
      </c>
      <c r="M27" s="327">
        <v>38997</v>
      </c>
      <c r="N27" s="148">
        <v>-7.3485399999999998</v>
      </c>
      <c r="O27" s="148">
        <v>1030.75</v>
      </c>
    </row>
    <row r="28" spans="1:18" ht="12.75" customHeight="1">
      <c r="A28" s="335" t="s">
        <v>414</v>
      </c>
      <c r="B28" s="347">
        <v>30428</v>
      </c>
      <c r="C28" s="347">
        <v>33585</v>
      </c>
      <c r="D28" s="347">
        <f t="shared" si="0"/>
        <v>-3157</v>
      </c>
      <c r="E28" s="346">
        <v>-9.4000299999999992</v>
      </c>
      <c r="F28" s="346">
        <v>851.21</v>
      </c>
      <c r="G28" s="345">
        <v>35.700000000000003</v>
      </c>
      <c r="H28" s="338">
        <v>11686</v>
      </c>
      <c r="L28" s="148" t="s">
        <v>479</v>
      </c>
      <c r="M28" s="327">
        <v>30428</v>
      </c>
      <c r="N28" s="148">
        <v>-9.4000299999999992</v>
      </c>
      <c r="O28" s="148">
        <v>851.21</v>
      </c>
    </row>
    <row r="29" spans="1:18" ht="12.75" customHeight="1" thickBot="1">
      <c r="A29" s="331" t="s">
        <v>413</v>
      </c>
      <c r="B29" s="356">
        <v>32735</v>
      </c>
      <c r="C29" s="356">
        <v>35206</v>
      </c>
      <c r="D29" s="356">
        <f t="shared" si="0"/>
        <v>-2471</v>
      </c>
      <c r="E29" s="355">
        <v>-7.0186900000000003</v>
      </c>
      <c r="F29" s="355">
        <v>112.03</v>
      </c>
      <c r="G29" s="354">
        <v>292.2</v>
      </c>
      <c r="H29" s="353">
        <v>11600</v>
      </c>
      <c r="L29" s="148" t="s">
        <v>478</v>
      </c>
      <c r="M29" s="327">
        <v>32735</v>
      </c>
      <c r="N29" s="148">
        <v>-7.0186900000000003</v>
      </c>
      <c r="O29" s="148">
        <v>112.03</v>
      </c>
    </row>
    <row r="30" spans="1:18" ht="12.6" thickBot="1">
      <c r="A30" s="326"/>
      <c r="B30" s="255"/>
      <c r="C30" s="255"/>
      <c r="D30" s="255"/>
      <c r="E30" s="255"/>
      <c r="F30" s="255"/>
      <c r="G30" s="314"/>
      <c r="H30" s="255"/>
      <c r="I30" s="255"/>
      <c r="J30" s="255"/>
      <c r="K30" s="255"/>
      <c r="L30" s="148" t="s">
        <v>477</v>
      </c>
      <c r="M30" s="327">
        <v>25881</v>
      </c>
      <c r="N30" s="255"/>
      <c r="O30" s="255"/>
      <c r="P30" s="255"/>
      <c r="R30" s="255"/>
    </row>
    <row r="31" spans="1:18" ht="13.5" customHeight="1">
      <c r="A31" s="499" t="s">
        <v>476</v>
      </c>
      <c r="B31" s="501" t="s">
        <v>475</v>
      </c>
      <c r="C31" s="502"/>
      <c r="D31" s="503"/>
      <c r="E31" s="501" t="s">
        <v>474</v>
      </c>
      <c r="F31" s="502"/>
      <c r="G31" s="502"/>
      <c r="H31" s="502"/>
      <c r="I31" s="502"/>
      <c r="J31" s="502"/>
      <c r="L31" s="148" t="s">
        <v>473</v>
      </c>
      <c r="M31" s="327">
        <v>22208</v>
      </c>
    </row>
    <row r="32" spans="1:18" ht="13.5" customHeight="1">
      <c r="A32" s="506"/>
      <c r="B32" s="516" t="s">
        <v>472</v>
      </c>
      <c r="C32" s="512" t="s">
        <v>471</v>
      </c>
      <c r="D32" s="512" t="s">
        <v>28</v>
      </c>
      <c r="E32" s="517" t="s">
        <v>470</v>
      </c>
      <c r="F32" s="518"/>
      <c r="G32" s="517" t="s">
        <v>469</v>
      </c>
      <c r="H32" s="518"/>
      <c r="I32" s="517" t="s">
        <v>468</v>
      </c>
      <c r="J32" s="519"/>
      <c r="L32" s="148" t="s">
        <v>467</v>
      </c>
      <c r="M32" s="327">
        <v>26882</v>
      </c>
    </row>
    <row r="33" spans="1:19" ht="13.5" customHeight="1">
      <c r="A33" s="500"/>
      <c r="B33" s="505"/>
      <c r="C33" s="505"/>
      <c r="D33" s="505"/>
      <c r="E33" s="320" t="s">
        <v>466</v>
      </c>
      <c r="F33" s="320" t="s">
        <v>259</v>
      </c>
      <c r="G33" s="320" t="s">
        <v>466</v>
      </c>
      <c r="H33" s="320" t="s">
        <v>259</v>
      </c>
      <c r="I33" s="320" t="s">
        <v>466</v>
      </c>
      <c r="J33" s="352" t="s">
        <v>259</v>
      </c>
      <c r="L33" s="255" t="s">
        <v>465</v>
      </c>
      <c r="M33" s="300">
        <v>26402</v>
      </c>
    </row>
    <row r="34" spans="1:19" ht="12.75" customHeight="1">
      <c r="A34" s="335" t="s">
        <v>464</v>
      </c>
      <c r="B34" s="347">
        <v>806499</v>
      </c>
      <c r="C34" s="346">
        <v>190.91</v>
      </c>
      <c r="D34" s="345">
        <v>4224.5</v>
      </c>
      <c r="E34" s="333">
        <v>27445</v>
      </c>
      <c r="F34" s="332">
        <f>ROUND(E34/($E34+$G34+$I34)*100,1)</f>
        <v>2.9</v>
      </c>
      <c r="G34" s="333">
        <v>310096</v>
      </c>
      <c r="H34" s="332">
        <f>ROUND(G34/($E34+$G34+$I34)*100,1)</f>
        <v>32.6</v>
      </c>
      <c r="I34" s="333">
        <v>613840</v>
      </c>
      <c r="J34" s="332">
        <f>ROUND(I34/($E34+$G34+$I34)*100,1)</f>
        <v>64.5</v>
      </c>
      <c r="K34" s="350">
        <f>B34/C34</f>
        <v>4224.4984547692629</v>
      </c>
      <c r="L34" s="148" t="s">
        <v>463</v>
      </c>
      <c r="M34" s="327">
        <v>6610</v>
      </c>
      <c r="P34" s="148" t="s">
        <v>462</v>
      </c>
      <c r="Q34" s="148">
        <v>806499</v>
      </c>
      <c r="R34" s="148">
        <v>190.91</v>
      </c>
      <c r="S34" s="148">
        <v>4224.5</v>
      </c>
    </row>
    <row r="35" spans="1:19" ht="12.75" customHeight="1">
      <c r="A35" s="335" t="s">
        <v>461</v>
      </c>
      <c r="B35" s="347">
        <v>746025</v>
      </c>
      <c r="C35" s="346">
        <v>174.3</v>
      </c>
      <c r="D35" s="345">
        <v>4280.1000000000004</v>
      </c>
      <c r="E35" s="351">
        <f>SUM(L59:L79)</f>
        <v>22586</v>
      </c>
      <c r="F35" s="332">
        <f>ROUND(E35/($E35+$G35+$I35)*100,1)</f>
        <v>2.8</v>
      </c>
      <c r="G35" s="351">
        <f>SUM(M59:M79)</f>
        <v>256867</v>
      </c>
      <c r="H35" s="332">
        <f>ROUND(G35/($E35+$G35+$I35)*100,1)</f>
        <v>31.9</v>
      </c>
      <c r="I35" s="351">
        <f>SUM(N59:N79)</f>
        <v>526084</v>
      </c>
      <c r="J35" s="332">
        <f>ROUND(I35/($E35+$G35+$I35)*100,1)</f>
        <v>65.3</v>
      </c>
      <c r="K35" s="350">
        <f>B35/C35</f>
        <v>4280.1204819277109</v>
      </c>
      <c r="L35" s="148" t="s">
        <v>460</v>
      </c>
      <c r="M35" s="327">
        <v>18585</v>
      </c>
    </row>
    <row r="36" spans="1:19" ht="12.75" customHeight="1">
      <c r="A36" s="335" t="s">
        <v>459</v>
      </c>
      <c r="B36" s="347">
        <v>60474</v>
      </c>
      <c r="C36" s="346">
        <v>16.61</v>
      </c>
      <c r="D36" s="345">
        <v>3640.8</v>
      </c>
      <c r="E36" s="333">
        <f>E34-E35</f>
        <v>4859</v>
      </c>
      <c r="F36" s="332">
        <f>ROUND(E36/($E36+$G36+$I36)*100,1)</f>
        <v>3.3</v>
      </c>
      <c r="G36" s="333">
        <f>G34-G35</f>
        <v>53229</v>
      </c>
      <c r="H36" s="332">
        <f>ROUND(G36/($E36+$G36+$I36)*100,1)</f>
        <v>36.5</v>
      </c>
      <c r="I36" s="333">
        <f>I34-I35</f>
        <v>87756</v>
      </c>
      <c r="J36" s="332">
        <f>ROUND(I36/($E36+$G36+$I36)*100,1)</f>
        <v>60.2</v>
      </c>
      <c r="K36" s="350">
        <f>B36/C36</f>
        <v>3640.8187838651415</v>
      </c>
      <c r="L36" s="148" t="s">
        <v>458</v>
      </c>
      <c r="M36" s="327">
        <v>9654</v>
      </c>
    </row>
    <row r="37" spans="1:19" ht="6" customHeight="1">
      <c r="A37" s="335"/>
      <c r="B37" s="334"/>
      <c r="C37" s="349"/>
      <c r="D37" s="348"/>
      <c r="E37" s="333"/>
      <c r="F37" s="332"/>
      <c r="G37" s="333"/>
      <c r="H37" s="332"/>
      <c r="I37" s="333"/>
      <c r="J37" s="332"/>
      <c r="K37" s="327"/>
      <c r="L37" s="324" t="s">
        <v>457</v>
      </c>
      <c r="M37" s="327">
        <v>14355</v>
      </c>
    </row>
    <row r="38" spans="1:19" ht="12.75" customHeight="1">
      <c r="A38" s="335" t="s">
        <v>369</v>
      </c>
      <c r="B38" s="347">
        <v>304103</v>
      </c>
      <c r="C38" s="346">
        <v>62.62</v>
      </c>
      <c r="D38" s="345">
        <v>4856.3</v>
      </c>
      <c r="E38" s="333">
        <v>2854</v>
      </c>
      <c r="F38" s="332">
        <f t="shared" ref="F38:F58" si="1">ROUND(E38/($E38+$G38+$I38)*100,1)</f>
        <v>1.5</v>
      </c>
      <c r="G38" s="333">
        <v>44827</v>
      </c>
      <c r="H38" s="332">
        <f t="shared" ref="H38:H58" si="2">ROUND(G38/($E38+$G38+$I38)*100,1)</f>
        <v>23.8</v>
      </c>
      <c r="I38" s="333">
        <v>140487</v>
      </c>
      <c r="J38" s="332">
        <f t="shared" ref="J38:J57" si="3">ROUND(I38/($E38+$G38+$I38)*100,1)</f>
        <v>74.7</v>
      </c>
      <c r="K38" s="327"/>
      <c r="L38" s="324" t="s">
        <v>456</v>
      </c>
      <c r="M38" s="327">
        <v>19529</v>
      </c>
      <c r="P38" s="148" t="s">
        <v>455</v>
      </c>
      <c r="Q38" s="148">
        <v>304103</v>
      </c>
      <c r="R38" s="148">
        <v>62.62</v>
      </c>
      <c r="S38" s="148">
        <v>4856.3</v>
      </c>
    </row>
    <row r="39" spans="1:19" ht="12.75" customHeight="1">
      <c r="A39" s="335" t="s">
        <v>454</v>
      </c>
      <c r="B39" s="347">
        <v>95817</v>
      </c>
      <c r="C39" s="346">
        <v>23.04</v>
      </c>
      <c r="D39" s="345">
        <v>4158.7</v>
      </c>
      <c r="E39" s="333">
        <v>1008</v>
      </c>
      <c r="F39" s="332">
        <f t="shared" si="1"/>
        <v>1.3</v>
      </c>
      <c r="G39" s="333">
        <v>25178</v>
      </c>
      <c r="H39" s="332">
        <f t="shared" si="2"/>
        <v>33.6</v>
      </c>
      <c r="I39" s="333">
        <v>48787</v>
      </c>
      <c r="J39" s="332">
        <f t="shared" si="3"/>
        <v>65.099999999999994</v>
      </c>
      <c r="K39" s="327"/>
      <c r="L39" s="324" t="s">
        <v>453</v>
      </c>
      <c r="M39" s="327">
        <v>22041</v>
      </c>
      <c r="P39" s="148" t="s">
        <v>452</v>
      </c>
      <c r="Q39" s="148">
        <v>95817</v>
      </c>
      <c r="R39" s="148">
        <v>23.04</v>
      </c>
      <c r="S39" s="148">
        <v>4158.7</v>
      </c>
    </row>
    <row r="40" spans="1:19" ht="12.75" customHeight="1">
      <c r="A40" s="335" t="s">
        <v>451</v>
      </c>
      <c r="B40" s="347">
        <v>34502</v>
      </c>
      <c r="C40" s="346">
        <v>8.4</v>
      </c>
      <c r="D40" s="345">
        <v>4107.3999999999996</v>
      </c>
      <c r="E40" s="333">
        <v>4825</v>
      </c>
      <c r="F40" s="332">
        <f t="shared" si="1"/>
        <v>10.5</v>
      </c>
      <c r="G40" s="333">
        <v>10266</v>
      </c>
      <c r="H40" s="332">
        <f t="shared" si="2"/>
        <v>22.4</v>
      </c>
      <c r="I40" s="333">
        <v>30729</v>
      </c>
      <c r="J40" s="332">
        <f t="shared" si="3"/>
        <v>67.099999999999994</v>
      </c>
      <c r="K40" s="327"/>
      <c r="L40" s="324" t="s">
        <v>450</v>
      </c>
      <c r="M40" s="327">
        <v>23360</v>
      </c>
      <c r="P40" s="148" t="s">
        <v>449</v>
      </c>
      <c r="Q40" s="148">
        <v>34502</v>
      </c>
      <c r="R40" s="148">
        <v>8.4</v>
      </c>
      <c r="S40" s="148">
        <v>4107.3999999999996</v>
      </c>
    </row>
    <row r="41" spans="1:19" ht="12.75" customHeight="1">
      <c r="A41" s="335" t="s">
        <v>448</v>
      </c>
      <c r="B41" s="347">
        <v>53785</v>
      </c>
      <c r="C41" s="346">
        <v>12.56</v>
      </c>
      <c r="D41" s="345">
        <v>4282.2</v>
      </c>
      <c r="E41" s="333">
        <v>308</v>
      </c>
      <c r="F41" s="332">
        <f t="shared" si="1"/>
        <v>0.6</v>
      </c>
      <c r="G41" s="333">
        <v>15327</v>
      </c>
      <c r="H41" s="332">
        <f t="shared" si="2"/>
        <v>30.3</v>
      </c>
      <c r="I41" s="333">
        <v>34970</v>
      </c>
      <c r="J41" s="332">
        <f t="shared" si="3"/>
        <v>69.099999999999994</v>
      </c>
      <c r="K41" s="327"/>
      <c r="L41" s="324" t="s">
        <v>447</v>
      </c>
      <c r="M41" s="327">
        <v>18139</v>
      </c>
      <c r="P41" s="148" t="s">
        <v>446</v>
      </c>
      <c r="Q41" s="148">
        <v>53785</v>
      </c>
      <c r="R41" s="148">
        <v>12.56</v>
      </c>
      <c r="S41" s="148">
        <v>4282.2</v>
      </c>
    </row>
    <row r="42" spans="1:19" ht="12.75" customHeight="1">
      <c r="A42" s="335" t="s">
        <v>366</v>
      </c>
      <c r="B42" s="347">
        <v>25199</v>
      </c>
      <c r="C42" s="346">
        <v>6.36</v>
      </c>
      <c r="D42" s="345">
        <v>3962.1</v>
      </c>
      <c r="E42" s="333">
        <v>839</v>
      </c>
      <c r="F42" s="332">
        <f t="shared" si="1"/>
        <v>2</v>
      </c>
      <c r="G42" s="333">
        <v>18427</v>
      </c>
      <c r="H42" s="332">
        <f t="shared" si="2"/>
        <v>42.9</v>
      </c>
      <c r="I42" s="333">
        <v>23721</v>
      </c>
      <c r="J42" s="332">
        <f t="shared" si="3"/>
        <v>55.2</v>
      </c>
      <c r="K42" s="327"/>
      <c r="L42" s="324" t="s">
        <v>445</v>
      </c>
      <c r="M42" s="327">
        <v>8071</v>
      </c>
      <c r="P42" s="148" t="s">
        <v>444</v>
      </c>
      <c r="Q42" s="148">
        <v>25199</v>
      </c>
      <c r="R42" s="148">
        <v>6.36</v>
      </c>
      <c r="S42" s="148">
        <v>3962.1</v>
      </c>
    </row>
    <row r="43" spans="1:19" ht="12.75" customHeight="1">
      <c r="A43" s="335" t="s">
        <v>443</v>
      </c>
      <c r="B43" s="347">
        <v>7046</v>
      </c>
      <c r="C43" s="346">
        <v>2.54</v>
      </c>
      <c r="D43" s="345">
        <v>2774</v>
      </c>
      <c r="E43" s="333">
        <v>1800</v>
      </c>
      <c r="F43" s="332">
        <f t="shared" si="1"/>
        <v>4.8</v>
      </c>
      <c r="G43" s="333">
        <v>15375</v>
      </c>
      <c r="H43" s="332">
        <f t="shared" si="2"/>
        <v>41.1</v>
      </c>
      <c r="I43" s="333">
        <v>20220</v>
      </c>
      <c r="J43" s="332">
        <f t="shared" si="3"/>
        <v>54.1</v>
      </c>
      <c r="K43" s="327"/>
      <c r="L43" s="324" t="s">
        <v>442</v>
      </c>
      <c r="M43" s="327">
        <v>5626</v>
      </c>
      <c r="P43" s="148" t="s">
        <v>441</v>
      </c>
      <c r="Q43" s="148">
        <v>7046</v>
      </c>
      <c r="R43" s="148">
        <v>2.54</v>
      </c>
      <c r="S43" s="148">
        <v>2774</v>
      </c>
    </row>
    <row r="44" spans="1:19" ht="12.75" customHeight="1">
      <c r="A44" s="335" t="s">
        <v>440</v>
      </c>
      <c r="B44" s="338" t="s">
        <v>15</v>
      </c>
      <c r="C44" s="337" t="s">
        <v>15</v>
      </c>
      <c r="D44" s="336" t="s">
        <v>15</v>
      </c>
      <c r="E44" s="333">
        <v>219</v>
      </c>
      <c r="F44" s="332">
        <f t="shared" si="1"/>
        <v>2.2000000000000002</v>
      </c>
      <c r="G44" s="333">
        <v>4595</v>
      </c>
      <c r="H44" s="332">
        <f t="shared" si="2"/>
        <v>46.9</v>
      </c>
      <c r="I44" s="333">
        <v>4975</v>
      </c>
      <c r="J44" s="332">
        <f t="shared" si="3"/>
        <v>50.8</v>
      </c>
      <c r="K44" s="327"/>
      <c r="L44" s="324" t="s">
        <v>439</v>
      </c>
      <c r="M44" s="327">
        <v>9860</v>
      </c>
    </row>
    <row r="45" spans="1:19" ht="12.75" customHeight="1">
      <c r="A45" s="335" t="s">
        <v>438</v>
      </c>
      <c r="B45" s="338">
        <v>13116</v>
      </c>
      <c r="C45" s="337">
        <v>3.47</v>
      </c>
      <c r="D45" s="336">
        <v>3779.8</v>
      </c>
      <c r="E45" s="333">
        <v>404</v>
      </c>
      <c r="F45" s="332">
        <f t="shared" si="1"/>
        <v>2.2999999999999998</v>
      </c>
      <c r="G45" s="333">
        <v>5813</v>
      </c>
      <c r="H45" s="332">
        <f t="shared" si="2"/>
        <v>32.700000000000003</v>
      </c>
      <c r="I45" s="333">
        <v>11534</v>
      </c>
      <c r="J45" s="332">
        <f t="shared" si="3"/>
        <v>65</v>
      </c>
      <c r="K45" s="327"/>
      <c r="L45" s="324" t="s">
        <v>437</v>
      </c>
      <c r="M45" s="327">
        <v>3402</v>
      </c>
      <c r="P45" s="148" t="s">
        <v>436</v>
      </c>
      <c r="Q45" s="148">
        <v>13116</v>
      </c>
      <c r="R45" s="148">
        <v>3.47</v>
      </c>
      <c r="S45" s="148">
        <v>3779.8</v>
      </c>
    </row>
    <row r="46" spans="1:19" ht="12.75" customHeight="1">
      <c r="A46" s="335" t="s">
        <v>349</v>
      </c>
      <c r="B46" s="338">
        <v>24774</v>
      </c>
      <c r="C46" s="337">
        <v>6.45</v>
      </c>
      <c r="D46" s="336">
        <v>3840.9</v>
      </c>
      <c r="E46" s="333">
        <v>609</v>
      </c>
      <c r="F46" s="332">
        <f t="shared" si="1"/>
        <v>2</v>
      </c>
      <c r="G46" s="333">
        <v>9619</v>
      </c>
      <c r="H46" s="332">
        <f t="shared" si="2"/>
        <v>31.1</v>
      </c>
      <c r="I46" s="333">
        <v>20684</v>
      </c>
      <c r="J46" s="332">
        <f t="shared" si="3"/>
        <v>66.900000000000006</v>
      </c>
      <c r="K46" s="327"/>
      <c r="L46" s="324" t="s">
        <v>435</v>
      </c>
      <c r="M46" s="327">
        <v>10195</v>
      </c>
      <c r="P46" s="148" t="s">
        <v>434</v>
      </c>
      <c r="Q46" s="148">
        <v>24774</v>
      </c>
      <c r="R46" s="148">
        <v>6.45</v>
      </c>
      <c r="S46" s="148">
        <v>3840.9</v>
      </c>
    </row>
    <row r="47" spans="1:19" ht="12.75" customHeight="1">
      <c r="A47" s="335" t="s">
        <v>433</v>
      </c>
      <c r="B47" s="338">
        <v>5656</v>
      </c>
      <c r="C47" s="337">
        <v>1.98</v>
      </c>
      <c r="D47" s="336">
        <v>2856.6</v>
      </c>
      <c r="E47" s="333">
        <v>1152</v>
      </c>
      <c r="F47" s="332">
        <f t="shared" si="1"/>
        <v>4.8</v>
      </c>
      <c r="G47" s="333">
        <v>8611</v>
      </c>
      <c r="H47" s="332">
        <f t="shared" si="2"/>
        <v>36</v>
      </c>
      <c r="I47" s="333">
        <v>14136</v>
      </c>
      <c r="J47" s="332">
        <f t="shared" si="3"/>
        <v>59.1</v>
      </c>
      <c r="K47" s="327"/>
      <c r="L47" s="324" t="s">
        <v>432</v>
      </c>
      <c r="M47" s="327">
        <v>7412</v>
      </c>
      <c r="P47" s="148" t="s">
        <v>431</v>
      </c>
      <c r="Q47" s="148">
        <v>5656</v>
      </c>
      <c r="R47" s="148">
        <v>1.98</v>
      </c>
      <c r="S47" s="148">
        <v>2856.6</v>
      </c>
    </row>
    <row r="48" spans="1:19" ht="12.75" customHeight="1">
      <c r="A48" s="367" t="s">
        <v>305</v>
      </c>
      <c r="B48" s="338">
        <v>11211</v>
      </c>
      <c r="C48" s="337">
        <v>3.44</v>
      </c>
      <c r="D48" s="336">
        <v>3259</v>
      </c>
      <c r="E48" s="333">
        <v>719</v>
      </c>
      <c r="F48" s="332">
        <f t="shared" si="1"/>
        <v>2.6</v>
      </c>
      <c r="G48" s="333">
        <v>11232</v>
      </c>
      <c r="H48" s="332">
        <f t="shared" si="2"/>
        <v>40.200000000000003</v>
      </c>
      <c r="I48" s="333">
        <v>15963</v>
      </c>
      <c r="J48" s="332">
        <f t="shared" si="3"/>
        <v>57.2</v>
      </c>
      <c r="K48" s="327"/>
      <c r="L48" s="324" t="s">
        <v>430</v>
      </c>
      <c r="M48" s="327">
        <v>2016</v>
      </c>
      <c r="P48" s="148" t="s">
        <v>429</v>
      </c>
      <c r="Q48" s="148">
        <v>11211</v>
      </c>
      <c r="R48" s="148">
        <v>3.44</v>
      </c>
      <c r="S48" s="148">
        <v>3259</v>
      </c>
    </row>
    <row r="49" spans="1:19" ht="12.75" customHeight="1">
      <c r="A49" s="335" t="s">
        <v>428</v>
      </c>
      <c r="B49" s="338">
        <v>23040</v>
      </c>
      <c r="C49" s="337">
        <v>7.06</v>
      </c>
      <c r="D49" s="336">
        <v>3263.5</v>
      </c>
      <c r="E49" s="333">
        <v>223</v>
      </c>
      <c r="F49" s="332">
        <f t="shared" si="1"/>
        <v>0.8</v>
      </c>
      <c r="G49" s="333">
        <v>10244</v>
      </c>
      <c r="H49" s="332">
        <f t="shared" si="2"/>
        <v>37.700000000000003</v>
      </c>
      <c r="I49" s="333">
        <v>16714</v>
      </c>
      <c r="J49" s="332">
        <f t="shared" si="3"/>
        <v>61.5</v>
      </c>
      <c r="K49" s="327"/>
      <c r="L49" s="324" t="s">
        <v>427</v>
      </c>
      <c r="M49" s="327">
        <v>17516</v>
      </c>
      <c r="P49" s="148" t="s">
        <v>426</v>
      </c>
      <c r="Q49" s="148">
        <v>23040</v>
      </c>
      <c r="R49" s="148">
        <v>7.06</v>
      </c>
      <c r="S49" s="148">
        <v>3263.5</v>
      </c>
    </row>
    <row r="50" spans="1:19" ht="12.75" customHeight="1">
      <c r="A50" s="344" t="s">
        <v>425</v>
      </c>
      <c r="B50" s="343">
        <v>87517</v>
      </c>
      <c r="C50" s="342">
        <v>21.55</v>
      </c>
      <c r="D50" s="341">
        <v>4061.1</v>
      </c>
      <c r="E50" s="340">
        <v>878</v>
      </c>
      <c r="F50" s="339">
        <f t="shared" si="1"/>
        <v>1.3</v>
      </c>
      <c r="G50" s="340">
        <v>22123</v>
      </c>
      <c r="H50" s="339">
        <f t="shared" si="2"/>
        <v>33.5</v>
      </c>
      <c r="I50" s="340">
        <v>43134</v>
      </c>
      <c r="J50" s="339">
        <f t="shared" si="3"/>
        <v>65.2</v>
      </c>
      <c r="K50" s="327"/>
      <c r="L50" s="324" t="s">
        <v>424</v>
      </c>
      <c r="M50" s="327">
        <v>1511</v>
      </c>
      <c r="P50" s="148" t="s">
        <v>423</v>
      </c>
      <c r="Q50" s="148">
        <v>87517</v>
      </c>
      <c r="R50" s="148">
        <v>21.55</v>
      </c>
      <c r="S50" s="148">
        <v>4061.1</v>
      </c>
    </row>
    <row r="51" spans="1:19" ht="12.75" customHeight="1">
      <c r="A51" s="335" t="s">
        <v>346</v>
      </c>
      <c r="B51" s="338">
        <v>33761</v>
      </c>
      <c r="C51" s="337">
        <v>8.1199999999999992</v>
      </c>
      <c r="D51" s="336">
        <v>4157.8</v>
      </c>
      <c r="E51" s="333">
        <v>525</v>
      </c>
      <c r="F51" s="332">
        <f t="shared" si="1"/>
        <v>1.2</v>
      </c>
      <c r="G51" s="333">
        <v>16136</v>
      </c>
      <c r="H51" s="332">
        <f t="shared" si="2"/>
        <v>37.5</v>
      </c>
      <c r="I51" s="333">
        <v>26331</v>
      </c>
      <c r="J51" s="332">
        <f t="shared" si="3"/>
        <v>61.2</v>
      </c>
      <c r="K51" s="327"/>
      <c r="L51" s="324"/>
      <c r="P51" s="148" t="s">
        <v>422</v>
      </c>
      <c r="Q51" s="148">
        <v>33761</v>
      </c>
      <c r="R51" s="148">
        <v>8.1199999999999992</v>
      </c>
      <c r="S51" s="148">
        <v>4157.8</v>
      </c>
    </row>
    <row r="52" spans="1:19" ht="12.75" customHeight="1">
      <c r="A52" s="335" t="s">
        <v>421</v>
      </c>
      <c r="B52" s="334" t="s">
        <v>15</v>
      </c>
      <c r="C52" s="334" t="s">
        <v>15</v>
      </c>
      <c r="D52" s="334" t="s">
        <v>15</v>
      </c>
      <c r="E52" s="333">
        <v>416</v>
      </c>
      <c r="F52" s="332">
        <f t="shared" si="1"/>
        <v>3.3</v>
      </c>
      <c r="G52" s="333">
        <v>5073</v>
      </c>
      <c r="H52" s="332">
        <f t="shared" si="2"/>
        <v>39.700000000000003</v>
      </c>
      <c r="I52" s="333">
        <v>7291</v>
      </c>
      <c r="J52" s="332">
        <f t="shared" si="3"/>
        <v>57.1</v>
      </c>
      <c r="K52" s="327"/>
      <c r="L52" s="324"/>
    </row>
    <row r="53" spans="1:19" ht="12.75" customHeight="1">
      <c r="A53" s="335" t="s">
        <v>420</v>
      </c>
      <c r="B53" s="338">
        <v>21483</v>
      </c>
      <c r="C53" s="337">
        <v>5.34</v>
      </c>
      <c r="D53" s="336">
        <v>4023</v>
      </c>
      <c r="E53" s="333">
        <v>581</v>
      </c>
      <c r="F53" s="332">
        <f t="shared" si="1"/>
        <v>2.2000000000000002</v>
      </c>
      <c r="G53" s="333">
        <v>7994</v>
      </c>
      <c r="H53" s="332">
        <f t="shared" si="2"/>
        <v>30</v>
      </c>
      <c r="I53" s="333">
        <v>18033</v>
      </c>
      <c r="J53" s="332">
        <f t="shared" si="3"/>
        <v>67.8</v>
      </c>
      <c r="K53" s="327"/>
      <c r="L53" s="324"/>
      <c r="P53" s="148" t="s">
        <v>419</v>
      </c>
      <c r="Q53" s="148">
        <v>21483</v>
      </c>
      <c r="R53" s="148">
        <v>5.34</v>
      </c>
      <c r="S53" s="148">
        <v>4023</v>
      </c>
    </row>
    <row r="54" spans="1:19" ht="12.75" customHeight="1">
      <c r="A54" s="335" t="s">
        <v>418</v>
      </c>
      <c r="B54" s="338">
        <v>5015</v>
      </c>
      <c r="C54" s="337">
        <v>1.37</v>
      </c>
      <c r="D54" s="336">
        <v>3660.6</v>
      </c>
      <c r="E54" s="333">
        <v>991</v>
      </c>
      <c r="F54" s="332">
        <f t="shared" si="1"/>
        <v>8.4</v>
      </c>
      <c r="G54" s="333">
        <v>3949</v>
      </c>
      <c r="H54" s="332">
        <f t="shared" si="2"/>
        <v>33.5</v>
      </c>
      <c r="I54" s="333">
        <v>6863</v>
      </c>
      <c r="J54" s="332">
        <f t="shared" si="3"/>
        <v>58.1</v>
      </c>
      <c r="K54" s="327"/>
      <c r="L54" s="324"/>
      <c r="P54" s="148" t="s">
        <v>417</v>
      </c>
      <c r="Q54" s="148">
        <v>5015</v>
      </c>
      <c r="R54" s="148">
        <v>1.37</v>
      </c>
      <c r="S54" s="148">
        <v>3660.6</v>
      </c>
    </row>
    <row r="55" spans="1:19" ht="12.75" customHeight="1">
      <c r="A55" s="335" t="s">
        <v>416</v>
      </c>
      <c r="B55" s="334" t="s">
        <v>15</v>
      </c>
      <c r="C55" s="334" t="s">
        <v>15</v>
      </c>
      <c r="D55" s="334" t="s">
        <v>15</v>
      </c>
      <c r="E55" s="333">
        <v>1065</v>
      </c>
      <c r="F55" s="332">
        <f t="shared" si="1"/>
        <v>6.8</v>
      </c>
      <c r="G55" s="333">
        <v>4818</v>
      </c>
      <c r="H55" s="332">
        <f t="shared" si="2"/>
        <v>30.9</v>
      </c>
      <c r="I55" s="333">
        <v>9691</v>
      </c>
      <c r="J55" s="332">
        <f t="shared" si="3"/>
        <v>62.2</v>
      </c>
      <c r="K55" s="327"/>
      <c r="L55" s="324"/>
    </row>
    <row r="56" spans="1:19" ht="12.75" customHeight="1">
      <c r="A56" s="335" t="s">
        <v>415</v>
      </c>
      <c r="B56" s="334" t="s">
        <v>15</v>
      </c>
      <c r="C56" s="334" t="s">
        <v>15</v>
      </c>
      <c r="D56" s="334" t="s">
        <v>15</v>
      </c>
      <c r="E56" s="333">
        <v>1279</v>
      </c>
      <c r="F56" s="332">
        <f t="shared" si="1"/>
        <v>6.3</v>
      </c>
      <c r="G56" s="333">
        <v>6901</v>
      </c>
      <c r="H56" s="332">
        <f t="shared" si="2"/>
        <v>33.9</v>
      </c>
      <c r="I56" s="333">
        <v>12182</v>
      </c>
      <c r="J56" s="332">
        <f t="shared" si="3"/>
        <v>59.8</v>
      </c>
      <c r="K56" s="327"/>
      <c r="L56" s="324"/>
    </row>
    <row r="57" spans="1:19" ht="12.75" customHeight="1">
      <c r="A57" s="335" t="s">
        <v>414</v>
      </c>
      <c r="B57" s="334" t="s">
        <v>15</v>
      </c>
      <c r="C57" s="334" t="s">
        <v>15</v>
      </c>
      <c r="D57" s="334" t="s">
        <v>15</v>
      </c>
      <c r="E57" s="333">
        <v>809</v>
      </c>
      <c r="F57" s="332">
        <f t="shared" si="1"/>
        <v>5.2</v>
      </c>
      <c r="G57" s="333">
        <v>4488</v>
      </c>
      <c r="H57" s="332">
        <f t="shared" si="2"/>
        <v>29</v>
      </c>
      <c r="I57" s="333">
        <v>10154</v>
      </c>
      <c r="J57" s="332">
        <f t="shared" si="3"/>
        <v>65.7</v>
      </c>
      <c r="K57" s="327"/>
      <c r="L57" s="324"/>
    </row>
    <row r="58" spans="1:19" ht="12.75" customHeight="1" thickBot="1">
      <c r="A58" s="331" t="s">
        <v>413</v>
      </c>
      <c r="B58" s="330" t="s">
        <v>15</v>
      </c>
      <c r="C58" s="330" t="s">
        <v>15</v>
      </c>
      <c r="D58" s="330" t="s">
        <v>15</v>
      </c>
      <c r="E58" s="329">
        <v>1082</v>
      </c>
      <c r="F58" s="328">
        <f t="shared" si="1"/>
        <v>6.6</v>
      </c>
      <c r="G58" s="329">
        <v>5871</v>
      </c>
      <c r="H58" s="328">
        <f t="shared" si="2"/>
        <v>35.700000000000003</v>
      </c>
      <c r="I58" s="329">
        <v>9485</v>
      </c>
      <c r="J58" s="328">
        <v>57.616186118308619</v>
      </c>
      <c r="K58" s="327"/>
      <c r="L58" s="324">
        <v>27445</v>
      </c>
      <c r="M58" s="148">
        <v>310096</v>
      </c>
      <c r="N58" s="148">
        <v>613840</v>
      </c>
    </row>
    <row r="59" spans="1:19" ht="15" customHeight="1">
      <c r="A59" s="326" t="s">
        <v>412</v>
      </c>
      <c r="B59" s="255"/>
      <c r="C59" s="255"/>
      <c r="D59" s="255"/>
      <c r="E59" s="255"/>
      <c r="F59" s="255"/>
      <c r="G59" s="255"/>
      <c r="K59" s="148">
        <v>1</v>
      </c>
      <c r="L59" s="324">
        <v>2854</v>
      </c>
      <c r="M59" s="148">
        <v>44827</v>
      </c>
      <c r="N59" s="148">
        <v>140487</v>
      </c>
      <c r="P59" s="148" t="s">
        <v>411</v>
      </c>
      <c r="Q59" s="148">
        <v>14934</v>
      </c>
      <c r="R59" s="148">
        <v>3.75</v>
      </c>
      <c r="S59" s="148">
        <v>3982.4</v>
      </c>
    </row>
    <row r="60" spans="1:19" ht="15" customHeight="1">
      <c r="A60" s="325" t="s">
        <v>0</v>
      </c>
      <c r="K60" s="148">
        <v>2</v>
      </c>
      <c r="L60" s="324">
        <v>1008</v>
      </c>
      <c r="M60" s="148">
        <v>25178</v>
      </c>
      <c r="N60" s="148">
        <v>48787</v>
      </c>
      <c r="P60" s="148" t="s">
        <v>410</v>
      </c>
      <c r="Q60" s="148">
        <v>13073</v>
      </c>
      <c r="R60" s="148">
        <v>3.24</v>
      </c>
      <c r="S60" s="148">
        <v>4034.9</v>
      </c>
    </row>
    <row r="61" spans="1:19">
      <c r="K61" s="148">
        <v>3</v>
      </c>
      <c r="L61" s="324">
        <v>4825</v>
      </c>
      <c r="M61" s="148">
        <v>10266</v>
      </c>
      <c r="N61" s="148">
        <v>30729</v>
      </c>
      <c r="P61" s="148" t="s">
        <v>409</v>
      </c>
      <c r="Q61" s="148">
        <v>13027</v>
      </c>
      <c r="R61" s="148">
        <v>4.25</v>
      </c>
      <c r="S61" s="148">
        <v>3065.2</v>
      </c>
    </row>
    <row r="62" spans="1:19">
      <c r="K62" s="148">
        <v>4</v>
      </c>
      <c r="L62" s="148">
        <v>308</v>
      </c>
      <c r="M62" s="148">
        <v>15327</v>
      </c>
      <c r="N62" s="148">
        <v>34970</v>
      </c>
      <c r="P62" s="148" t="s">
        <v>408</v>
      </c>
      <c r="Q62" s="148">
        <v>6346</v>
      </c>
      <c r="R62" s="148">
        <v>2.4700000000000002</v>
      </c>
      <c r="S62" s="148">
        <v>2569.1999999999998</v>
      </c>
    </row>
    <row r="63" spans="1:19">
      <c r="K63" s="148">
        <v>5</v>
      </c>
      <c r="L63" s="148">
        <v>839</v>
      </c>
      <c r="M63" s="148">
        <v>18427</v>
      </c>
      <c r="N63" s="148">
        <v>23721</v>
      </c>
      <c r="P63" s="148" t="s">
        <v>407</v>
      </c>
      <c r="Q63" s="148">
        <v>13094</v>
      </c>
      <c r="R63" s="148">
        <v>2.91</v>
      </c>
      <c r="S63" s="148">
        <v>4499.7</v>
      </c>
    </row>
    <row r="64" spans="1:19">
      <c r="K64" s="148">
        <v>6</v>
      </c>
      <c r="L64" s="148">
        <v>1800</v>
      </c>
      <c r="M64" s="148">
        <v>15375</v>
      </c>
      <c r="N64" s="148">
        <v>20220</v>
      </c>
    </row>
    <row r="65" spans="11:14">
      <c r="K65" s="148">
        <v>7</v>
      </c>
      <c r="L65" s="148">
        <v>219</v>
      </c>
      <c r="M65" s="148">
        <v>4595</v>
      </c>
      <c r="N65" s="148">
        <v>4975</v>
      </c>
    </row>
    <row r="66" spans="11:14">
      <c r="K66" s="148">
        <v>8</v>
      </c>
      <c r="L66" s="148">
        <v>404</v>
      </c>
      <c r="M66" s="148">
        <v>5813</v>
      </c>
      <c r="N66" s="148">
        <v>11534</v>
      </c>
    </row>
    <row r="67" spans="11:14">
      <c r="K67" s="148">
        <v>9</v>
      </c>
      <c r="L67" s="148">
        <v>609</v>
      </c>
      <c r="M67" s="148">
        <v>9619</v>
      </c>
      <c r="N67" s="148">
        <v>20684</v>
      </c>
    </row>
    <row r="68" spans="11:14">
      <c r="K68" s="148">
        <v>10</v>
      </c>
      <c r="L68" s="148">
        <v>1152</v>
      </c>
      <c r="M68" s="148">
        <v>8611</v>
      </c>
      <c r="N68" s="148">
        <v>14136</v>
      </c>
    </row>
    <row r="69" spans="11:14">
      <c r="K69" s="148">
        <v>11</v>
      </c>
      <c r="L69" s="148">
        <v>719</v>
      </c>
      <c r="M69" s="148">
        <v>11232</v>
      </c>
      <c r="N69" s="148">
        <v>15963</v>
      </c>
    </row>
    <row r="70" spans="11:14">
      <c r="K70" s="148">
        <v>12</v>
      </c>
      <c r="L70" s="148">
        <v>223</v>
      </c>
      <c r="M70" s="148">
        <v>10244</v>
      </c>
      <c r="N70" s="148">
        <v>16714</v>
      </c>
    </row>
    <row r="71" spans="11:14">
      <c r="K71" s="148">
        <v>13</v>
      </c>
      <c r="L71" s="148">
        <v>878</v>
      </c>
      <c r="M71" s="148">
        <v>22123</v>
      </c>
      <c r="N71" s="148">
        <v>43134</v>
      </c>
    </row>
    <row r="72" spans="11:14">
      <c r="K72" s="148">
        <v>14</v>
      </c>
      <c r="L72" s="148">
        <v>525</v>
      </c>
      <c r="M72" s="148">
        <v>16136</v>
      </c>
      <c r="N72" s="148">
        <v>26331</v>
      </c>
    </row>
    <row r="73" spans="11:14">
      <c r="K73" s="148">
        <v>15</v>
      </c>
      <c r="L73" s="148">
        <v>416</v>
      </c>
      <c r="M73" s="148">
        <v>5073</v>
      </c>
      <c r="N73" s="148">
        <v>7291</v>
      </c>
    </row>
    <row r="74" spans="11:14">
      <c r="K74" s="148">
        <v>16</v>
      </c>
      <c r="L74" s="148">
        <v>581</v>
      </c>
      <c r="M74" s="148">
        <v>7994</v>
      </c>
      <c r="N74" s="148">
        <v>18033</v>
      </c>
    </row>
    <row r="75" spans="11:14">
      <c r="K75" s="148">
        <v>17</v>
      </c>
      <c r="L75" s="148">
        <v>991</v>
      </c>
      <c r="M75" s="148">
        <v>3949</v>
      </c>
      <c r="N75" s="148">
        <v>6863</v>
      </c>
    </row>
    <row r="76" spans="11:14">
      <c r="K76" s="148">
        <v>18</v>
      </c>
      <c r="L76" s="148">
        <v>1065</v>
      </c>
      <c r="M76" s="148">
        <v>4818</v>
      </c>
      <c r="N76" s="148">
        <v>9691</v>
      </c>
    </row>
    <row r="77" spans="11:14">
      <c r="K77" s="148">
        <v>19</v>
      </c>
      <c r="L77" s="148">
        <v>1279</v>
      </c>
      <c r="M77" s="148">
        <v>6901</v>
      </c>
      <c r="N77" s="148">
        <v>12182</v>
      </c>
    </row>
    <row r="78" spans="11:14">
      <c r="K78" s="148">
        <v>20</v>
      </c>
      <c r="L78" s="148">
        <v>809</v>
      </c>
      <c r="M78" s="148">
        <v>4488</v>
      </c>
      <c r="N78" s="148">
        <v>10154</v>
      </c>
    </row>
    <row r="79" spans="11:14">
      <c r="K79" s="148">
        <v>21</v>
      </c>
      <c r="L79" s="148">
        <v>1082</v>
      </c>
      <c r="M79" s="148">
        <v>5871</v>
      </c>
      <c r="N79" s="148">
        <v>9485</v>
      </c>
    </row>
    <row r="81" spans="11:14">
      <c r="K81" s="148">
        <v>22</v>
      </c>
      <c r="L81" s="148">
        <v>175</v>
      </c>
      <c r="M81" s="148">
        <v>3655</v>
      </c>
      <c r="N81" s="148">
        <v>8402</v>
      </c>
    </row>
    <row r="82" spans="11:14">
      <c r="K82" s="148">
        <v>23</v>
      </c>
      <c r="L82" s="148">
        <v>94</v>
      </c>
      <c r="M82" s="148">
        <v>2935</v>
      </c>
      <c r="N82" s="148">
        <v>7254</v>
      </c>
    </row>
    <row r="83" spans="11:14">
      <c r="K83" s="148">
        <v>24</v>
      </c>
      <c r="L83" s="148">
        <v>433</v>
      </c>
      <c r="M83" s="148">
        <v>4819</v>
      </c>
      <c r="N83" s="148">
        <v>7743</v>
      </c>
    </row>
    <row r="84" spans="11:14">
      <c r="K84" s="148">
        <v>25</v>
      </c>
      <c r="L84" s="148">
        <v>288</v>
      </c>
      <c r="M84" s="148">
        <v>5239</v>
      </c>
      <c r="N84" s="148">
        <v>6978</v>
      </c>
    </row>
    <row r="85" spans="11:14">
      <c r="K85" s="148">
        <v>26</v>
      </c>
      <c r="L85" s="148">
        <v>137</v>
      </c>
      <c r="M85" s="148">
        <v>1257</v>
      </c>
      <c r="N85" s="148">
        <v>1849</v>
      </c>
    </row>
    <row r="86" spans="11:14">
      <c r="K86" s="148">
        <v>27</v>
      </c>
      <c r="L86" s="148">
        <v>420</v>
      </c>
      <c r="M86" s="148">
        <v>3486</v>
      </c>
      <c r="N86" s="148">
        <v>5308</v>
      </c>
    </row>
    <row r="87" spans="11:14">
      <c r="K87" s="148">
        <v>28</v>
      </c>
      <c r="L87" s="148">
        <v>181</v>
      </c>
      <c r="M87" s="148">
        <v>1970</v>
      </c>
      <c r="N87" s="148">
        <v>2791</v>
      </c>
    </row>
    <row r="88" spans="11:14">
      <c r="K88" s="148">
        <v>29</v>
      </c>
      <c r="L88" s="148">
        <v>188</v>
      </c>
      <c r="M88" s="148">
        <v>2574</v>
      </c>
      <c r="N88" s="148">
        <v>4374</v>
      </c>
    </row>
    <row r="89" spans="11:14">
      <c r="K89" s="148">
        <v>30</v>
      </c>
      <c r="L89" s="148">
        <v>509</v>
      </c>
      <c r="M89" s="148">
        <v>3276</v>
      </c>
      <c r="N89" s="148">
        <v>5549</v>
      </c>
    </row>
    <row r="90" spans="11:14">
      <c r="K90" s="148">
        <v>31</v>
      </c>
      <c r="L90" s="148">
        <v>623</v>
      </c>
      <c r="M90" s="148">
        <v>3687</v>
      </c>
      <c r="N90" s="148">
        <v>6537</v>
      </c>
    </row>
    <row r="91" spans="11:14">
      <c r="K91" s="148">
        <v>32</v>
      </c>
      <c r="L91" s="148">
        <v>394</v>
      </c>
      <c r="M91" s="148">
        <v>4454</v>
      </c>
      <c r="N91" s="148">
        <v>6645</v>
      </c>
    </row>
    <row r="92" spans="11:14">
      <c r="K92" s="148">
        <v>33</v>
      </c>
      <c r="L92" s="148">
        <v>116</v>
      </c>
      <c r="M92" s="148">
        <v>2432</v>
      </c>
      <c r="N92" s="148">
        <v>6059</v>
      </c>
    </row>
    <row r="93" spans="11:14">
      <c r="K93" s="148">
        <v>34</v>
      </c>
      <c r="L93" s="148">
        <v>118</v>
      </c>
      <c r="M93" s="148">
        <v>1696</v>
      </c>
      <c r="N93" s="148">
        <v>2222</v>
      </c>
    </row>
    <row r="94" spans="11:14">
      <c r="K94" s="148">
        <v>35</v>
      </c>
      <c r="L94" s="148">
        <v>135</v>
      </c>
      <c r="M94" s="148">
        <v>1165</v>
      </c>
      <c r="N94" s="148">
        <v>1419</v>
      </c>
    </row>
    <row r="95" spans="11:14">
      <c r="K95" s="148">
        <v>36</v>
      </c>
      <c r="L95" s="148">
        <v>91</v>
      </c>
      <c r="M95" s="148">
        <v>2089</v>
      </c>
      <c r="N95" s="148">
        <v>2951</v>
      </c>
    </row>
    <row r="96" spans="11:14">
      <c r="K96" s="148">
        <v>37</v>
      </c>
      <c r="L96" s="148">
        <v>99</v>
      </c>
      <c r="M96" s="148">
        <v>621</v>
      </c>
      <c r="N96" s="148">
        <v>831</v>
      </c>
    </row>
    <row r="97" spans="11:14">
      <c r="K97" s="148">
        <v>38</v>
      </c>
      <c r="L97" s="148">
        <v>144</v>
      </c>
      <c r="M97" s="148">
        <v>2090</v>
      </c>
      <c r="N97" s="148">
        <v>2774</v>
      </c>
    </row>
    <row r="98" spans="11:14">
      <c r="K98" s="148">
        <v>39</v>
      </c>
      <c r="L98" s="148">
        <v>340</v>
      </c>
      <c r="M98" s="148">
        <v>1596</v>
      </c>
      <c r="N98" s="148">
        <v>1867</v>
      </c>
    </row>
    <row r="99" spans="11:14">
      <c r="K99" s="148">
        <v>40</v>
      </c>
      <c r="L99" s="148">
        <v>172</v>
      </c>
      <c r="M99" s="148">
        <v>430</v>
      </c>
      <c r="N99" s="148">
        <v>508</v>
      </c>
    </row>
    <row r="100" spans="11:14">
      <c r="K100" s="148">
        <v>41</v>
      </c>
      <c r="L100" s="148">
        <v>177</v>
      </c>
      <c r="M100" s="148">
        <v>3542</v>
      </c>
      <c r="N100" s="148">
        <v>4996</v>
      </c>
    </row>
    <row r="101" spans="11:14">
      <c r="K101" s="148">
        <v>42</v>
      </c>
      <c r="L101" s="148">
        <v>25</v>
      </c>
      <c r="M101" s="148">
        <v>216</v>
      </c>
      <c r="N101" s="148">
        <v>699</v>
      </c>
    </row>
  </sheetData>
  <mergeCells count="17">
    <mergeCell ref="A31:A33"/>
    <mergeCell ref="B31:D31"/>
    <mergeCell ref="E31:J31"/>
    <mergeCell ref="B32:B33"/>
    <mergeCell ref="C32:C33"/>
    <mergeCell ref="D32:D33"/>
    <mergeCell ref="E32:F32"/>
    <mergeCell ref="G32:H32"/>
    <mergeCell ref="I32:J32"/>
    <mergeCell ref="A2:A4"/>
    <mergeCell ref="F2:F4"/>
    <mergeCell ref="G2:G4"/>
    <mergeCell ref="H2:H4"/>
    <mergeCell ref="B3:B4"/>
    <mergeCell ref="C3:C4"/>
    <mergeCell ref="D3:E3"/>
    <mergeCell ref="B2:E2"/>
  </mergeCells>
  <phoneticPr fontId="2"/>
  <pageMargins left="0.75" right="0.75" top="1" bottom="1" header="0.51200000000000001" footer="0.51200000000000001"/>
  <pageSetup paperSize="9" scale="8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39"/>
  <sheetViews>
    <sheetView view="pageBreakPreview" zoomScaleNormal="100" zoomScaleSheetLayoutView="100" workbookViewId="0"/>
  </sheetViews>
  <sheetFormatPr defaultColWidth="9" defaultRowHeight="13.2"/>
  <cols>
    <col min="1" max="11" width="10" style="1" customWidth="1"/>
    <col min="12" max="16384" width="9" style="1"/>
  </cols>
  <sheetData>
    <row r="1" spans="1:1" ht="29.25" customHeight="1">
      <c r="A1" s="132" t="s">
        <v>510</v>
      </c>
    </row>
    <row r="37" spans="2:2">
      <c r="B37" s="67" t="s">
        <v>509</v>
      </c>
    </row>
    <row r="38" spans="2:2">
      <c r="B38" s="67" t="s">
        <v>508</v>
      </c>
    </row>
    <row r="39" spans="2:2">
      <c r="B39" s="67" t="s">
        <v>507</v>
      </c>
    </row>
  </sheetData>
  <phoneticPr fontId="2"/>
  <pageMargins left="0" right="0" top="0.59055118110236227" bottom="0.59055118110236227" header="0" footer="0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view="pageBreakPreview" zoomScaleNormal="100" zoomScaleSheetLayoutView="100" workbookViewId="0"/>
  </sheetViews>
  <sheetFormatPr defaultColWidth="9" defaultRowHeight="13.2"/>
  <cols>
    <col min="1" max="1" width="14" style="1" customWidth="1"/>
    <col min="2" max="4" width="15.3984375" style="1" customWidth="1"/>
    <col min="5" max="16384" width="9" style="1"/>
  </cols>
  <sheetData>
    <row r="1" spans="1:4" ht="29.25" customHeight="1" thickBot="1">
      <c r="A1" s="41" t="s">
        <v>51</v>
      </c>
      <c r="B1" s="41"/>
      <c r="C1" s="40"/>
      <c r="D1" s="39" t="s">
        <v>50</v>
      </c>
    </row>
    <row r="2" spans="1:4" ht="35.25" customHeight="1">
      <c r="A2" s="38" t="s">
        <v>32</v>
      </c>
      <c r="B2" s="37" t="s">
        <v>49</v>
      </c>
      <c r="C2" s="36" t="s">
        <v>48</v>
      </c>
      <c r="D2" s="35" t="s">
        <v>47</v>
      </c>
    </row>
    <row r="3" spans="1:4" ht="21" customHeight="1">
      <c r="A3" s="34" t="s">
        <v>46</v>
      </c>
      <c r="B3" s="33">
        <v>18589</v>
      </c>
      <c r="C3" s="27">
        <v>7.2</v>
      </c>
      <c r="D3" s="32">
        <v>2582</v>
      </c>
    </row>
    <row r="4" spans="1:4" ht="21" customHeight="1">
      <c r="A4" s="29" t="s">
        <v>45</v>
      </c>
      <c r="B4" s="33">
        <v>27446</v>
      </c>
      <c r="C4" s="27">
        <v>7.4</v>
      </c>
      <c r="D4" s="32">
        <v>3708.9</v>
      </c>
    </row>
    <row r="5" spans="1:4" ht="21" customHeight="1">
      <c r="A5" s="29" t="s">
        <v>44</v>
      </c>
      <c r="B5" s="33">
        <v>32155</v>
      </c>
      <c r="C5" s="27">
        <v>8.9</v>
      </c>
      <c r="D5" s="32">
        <v>3612.9</v>
      </c>
    </row>
    <row r="6" spans="1:4" ht="21" customHeight="1">
      <c r="A6" s="29" t="s">
        <v>43</v>
      </c>
      <c r="B6" s="33">
        <v>54196</v>
      </c>
      <c r="C6" s="27">
        <v>13.5</v>
      </c>
      <c r="D6" s="32">
        <v>4014.5</v>
      </c>
    </row>
    <row r="7" spans="1:4" ht="21" customHeight="1">
      <c r="A7" s="29" t="s">
        <v>42</v>
      </c>
      <c r="B7" s="33">
        <v>68924</v>
      </c>
      <c r="C7" s="27">
        <v>15.8</v>
      </c>
      <c r="D7" s="32">
        <v>4362.3</v>
      </c>
    </row>
    <row r="8" spans="1:4" ht="21" customHeight="1">
      <c r="A8" s="29" t="s">
        <v>41</v>
      </c>
      <c r="B8" s="33">
        <v>82910</v>
      </c>
      <c r="C8" s="27">
        <v>19.3</v>
      </c>
      <c r="D8" s="32">
        <v>4295.8999999999996</v>
      </c>
    </row>
    <row r="9" spans="1:4" ht="21" customHeight="1">
      <c r="A9" s="29" t="s">
        <v>40</v>
      </c>
      <c r="B9" s="28">
        <v>87081</v>
      </c>
      <c r="C9" s="27">
        <v>19.899999999999999</v>
      </c>
      <c r="D9" s="26">
        <v>4375.8999999999996</v>
      </c>
    </row>
    <row r="10" spans="1:4" ht="21" customHeight="1">
      <c r="A10" s="31" t="s">
        <v>39</v>
      </c>
      <c r="B10" s="30">
        <v>86816</v>
      </c>
      <c r="C10" s="27">
        <v>20.079999999999998</v>
      </c>
      <c r="D10" s="26">
        <v>4323.5</v>
      </c>
    </row>
    <row r="11" spans="1:4" ht="21" customHeight="1">
      <c r="A11" s="31" t="s">
        <v>38</v>
      </c>
      <c r="B11" s="30">
        <v>88815</v>
      </c>
      <c r="C11" s="27">
        <v>20.68</v>
      </c>
      <c r="D11" s="26">
        <v>4294.7</v>
      </c>
    </row>
    <row r="12" spans="1:4" ht="21" customHeight="1">
      <c r="A12" s="29" t="s">
        <v>37</v>
      </c>
      <c r="B12" s="28">
        <v>90913</v>
      </c>
      <c r="C12" s="27">
        <v>21.17</v>
      </c>
      <c r="D12" s="26">
        <v>4294.3999999999996</v>
      </c>
    </row>
    <row r="13" spans="1:4" ht="21" customHeight="1">
      <c r="A13" s="29" t="s">
        <v>36</v>
      </c>
      <c r="B13" s="28">
        <v>84998</v>
      </c>
      <c r="C13" s="27">
        <v>20.399999999999999</v>
      </c>
      <c r="D13" s="26">
        <v>4166.6000000000004</v>
      </c>
    </row>
    <row r="14" spans="1:4" ht="21" customHeight="1" thickBot="1">
      <c r="A14" s="25" t="s">
        <v>35</v>
      </c>
      <c r="B14" s="24">
        <v>87517</v>
      </c>
      <c r="C14" s="23">
        <v>21.55</v>
      </c>
      <c r="D14" s="22">
        <v>4061.1</v>
      </c>
    </row>
    <row r="15" spans="1:4" ht="21" customHeight="1">
      <c r="A15" s="2" t="s">
        <v>0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7"/>
  <sheetViews>
    <sheetView view="pageBreakPreview" zoomScaleNormal="100" zoomScaleSheetLayoutView="100" workbookViewId="0"/>
  </sheetViews>
  <sheetFormatPr defaultColWidth="9" defaultRowHeight="13.2"/>
  <cols>
    <col min="1" max="1" width="13.5" style="1" bestFit="1" customWidth="1"/>
    <col min="2" max="13" width="6.8984375" style="1" customWidth="1"/>
    <col min="14" max="16384" width="9" style="1"/>
  </cols>
  <sheetData>
    <row r="1" spans="1:13" ht="29.25" customHeight="1" thickBot="1">
      <c r="A1" s="21" t="s">
        <v>87</v>
      </c>
      <c r="B1" s="20"/>
      <c r="C1" s="20"/>
      <c r="D1" s="20"/>
      <c r="E1" s="20"/>
      <c r="F1" s="20"/>
      <c r="G1" s="20"/>
      <c r="I1" s="20"/>
      <c r="J1" s="20"/>
      <c r="K1" s="20"/>
      <c r="L1" s="20"/>
      <c r="M1" s="19" t="s">
        <v>86</v>
      </c>
    </row>
    <row r="2" spans="1:13" ht="16.5" customHeight="1">
      <c r="A2" s="383" t="s">
        <v>32</v>
      </c>
      <c r="B2" s="387" t="s">
        <v>85</v>
      </c>
      <c r="C2" s="388"/>
      <c r="D2" s="389"/>
      <c r="E2" s="390" t="s">
        <v>84</v>
      </c>
      <c r="F2" s="388"/>
      <c r="G2" s="389"/>
      <c r="H2" s="384" t="s">
        <v>83</v>
      </c>
      <c r="I2" s="385"/>
      <c r="J2" s="386"/>
      <c r="K2" s="391" t="s">
        <v>82</v>
      </c>
      <c r="L2" s="392"/>
      <c r="M2" s="392"/>
    </row>
    <row r="3" spans="1:13" ht="16.5" customHeight="1">
      <c r="A3" s="373"/>
      <c r="B3" s="65" t="s">
        <v>81</v>
      </c>
      <c r="C3" s="65" t="s">
        <v>24</v>
      </c>
      <c r="D3" s="64" t="s">
        <v>23</v>
      </c>
      <c r="E3" s="66" t="s">
        <v>81</v>
      </c>
      <c r="F3" s="65" t="s">
        <v>24</v>
      </c>
      <c r="G3" s="64" t="s">
        <v>23</v>
      </c>
      <c r="H3" s="63" t="s">
        <v>25</v>
      </c>
      <c r="I3" s="63" t="s">
        <v>24</v>
      </c>
      <c r="J3" s="63" t="s">
        <v>23</v>
      </c>
      <c r="K3" s="62" t="s">
        <v>81</v>
      </c>
      <c r="L3" s="61" t="s">
        <v>24</v>
      </c>
      <c r="M3" s="60" t="s">
        <v>23</v>
      </c>
    </row>
    <row r="4" spans="1:13" ht="16.5" customHeight="1">
      <c r="A4" s="59" t="s">
        <v>25</v>
      </c>
      <c r="B4" s="55">
        <v>144174</v>
      </c>
      <c r="C4" s="55">
        <v>70696</v>
      </c>
      <c r="D4" s="55">
        <v>73478</v>
      </c>
      <c r="E4" s="55">
        <v>145604</v>
      </c>
      <c r="F4" s="55">
        <v>71516</v>
      </c>
      <c r="G4" s="55">
        <v>74088</v>
      </c>
      <c r="H4" s="55">
        <v>144690</v>
      </c>
      <c r="I4" s="55">
        <v>71167</v>
      </c>
      <c r="J4" s="55">
        <v>73523</v>
      </c>
      <c r="K4" s="52">
        <v>144521</v>
      </c>
      <c r="L4" s="52">
        <v>71220</v>
      </c>
      <c r="M4" s="52">
        <v>73301</v>
      </c>
    </row>
    <row r="5" spans="1:13" ht="16.5" customHeight="1">
      <c r="A5" s="50" t="s">
        <v>80</v>
      </c>
      <c r="B5" s="55">
        <v>7202</v>
      </c>
      <c r="C5" s="55">
        <v>3630</v>
      </c>
      <c r="D5" s="55">
        <v>3572</v>
      </c>
      <c r="E5" s="55">
        <v>6715</v>
      </c>
      <c r="F5" s="55">
        <v>3460</v>
      </c>
      <c r="G5" s="55">
        <v>3255</v>
      </c>
      <c r="H5" s="55">
        <v>6149</v>
      </c>
      <c r="I5" s="55">
        <v>3172</v>
      </c>
      <c r="J5" s="55">
        <v>2977</v>
      </c>
      <c r="K5" s="52">
        <v>5585</v>
      </c>
      <c r="L5" s="52">
        <v>2854</v>
      </c>
      <c r="M5" s="52">
        <v>2731</v>
      </c>
    </row>
    <row r="6" spans="1:13" ht="16.5" customHeight="1">
      <c r="A6" s="50" t="s">
        <v>79</v>
      </c>
      <c r="B6" s="55">
        <v>7527</v>
      </c>
      <c r="C6" s="55">
        <v>3844</v>
      </c>
      <c r="D6" s="55">
        <v>3683</v>
      </c>
      <c r="E6" s="55">
        <v>7277</v>
      </c>
      <c r="F6" s="55">
        <v>3661</v>
      </c>
      <c r="G6" s="55">
        <v>3616</v>
      </c>
      <c r="H6" s="55">
        <v>6912</v>
      </c>
      <c r="I6" s="55">
        <v>3510</v>
      </c>
      <c r="J6" s="55">
        <v>3402</v>
      </c>
      <c r="K6" s="52">
        <v>6342</v>
      </c>
      <c r="L6" s="52">
        <v>3243</v>
      </c>
      <c r="M6" s="52">
        <v>3099</v>
      </c>
    </row>
    <row r="7" spans="1:13" ht="16.5" customHeight="1">
      <c r="A7" s="50" t="s">
        <v>78</v>
      </c>
      <c r="B7" s="55">
        <v>7023</v>
      </c>
      <c r="C7" s="55">
        <v>3560</v>
      </c>
      <c r="D7" s="55">
        <v>3463</v>
      </c>
      <c r="E7" s="55">
        <v>7556</v>
      </c>
      <c r="F7" s="55">
        <v>3847</v>
      </c>
      <c r="G7" s="55">
        <v>3709</v>
      </c>
      <c r="H7" s="55">
        <v>7205</v>
      </c>
      <c r="I7" s="55">
        <v>3658</v>
      </c>
      <c r="J7" s="55">
        <v>3547</v>
      </c>
      <c r="K7" s="52">
        <v>6905</v>
      </c>
      <c r="L7" s="52">
        <v>3548</v>
      </c>
      <c r="M7" s="52">
        <v>3357</v>
      </c>
    </row>
    <row r="8" spans="1:13" ht="16.5" customHeight="1">
      <c r="A8" s="50" t="s">
        <v>77</v>
      </c>
      <c r="B8" s="55">
        <v>7337</v>
      </c>
      <c r="C8" s="55">
        <v>3659</v>
      </c>
      <c r="D8" s="55">
        <v>3678</v>
      </c>
      <c r="E8" s="55">
        <v>6853</v>
      </c>
      <c r="F8" s="55">
        <v>3440</v>
      </c>
      <c r="G8" s="55">
        <v>3413</v>
      </c>
      <c r="H8" s="55">
        <v>7255</v>
      </c>
      <c r="I8" s="55">
        <v>3666</v>
      </c>
      <c r="J8" s="55">
        <v>3589</v>
      </c>
      <c r="K8" s="52">
        <v>7131</v>
      </c>
      <c r="L8" s="52">
        <v>3581</v>
      </c>
      <c r="M8" s="52">
        <v>3550</v>
      </c>
    </row>
    <row r="9" spans="1:13" ht="16.5" customHeight="1">
      <c r="A9" s="50" t="s">
        <v>76</v>
      </c>
      <c r="B9" s="55">
        <v>7826</v>
      </c>
      <c r="C9" s="55">
        <v>3873</v>
      </c>
      <c r="D9" s="55">
        <v>3953</v>
      </c>
      <c r="E9" s="55">
        <v>7040</v>
      </c>
      <c r="F9" s="55">
        <v>3587</v>
      </c>
      <c r="G9" s="55">
        <v>3453</v>
      </c>
      <c r="H9" s="55">
        <v>6549</v>
      </c>
      <c r="I9" s="55">
        <v>3335</v>
      </c>
      <c r="J9" s="55">
        <v>3214</v>
      </c>
      <c r="K9" s="52">
        <v>6850</v>
      </c>
      <c r="L9" s="52">
        <v>3535</v>
      </c>
      <c r="M9" s="52">
        <v>3315</v>
      </c>
    </row>
    <row r="10" spans="1:13" ht="16.5" customHeight="1">
      <c r="A10" s="50" t="s">
        <v>75</v>
      </c>
      <c r="B10" s="55">
        <v>9671</v>
      </c>
      <c r="C10" s="55">
        <v>4868</v>
      </c>
      <c r="D10" s="55">
        <v>4803</v>
      </c>
      <c r="E10" s="55">
        <v>8110</v>
      </c>
      <c r="F10" s="55">
        <v>4248</v>
      </c>
      <c r="G10" s="55">
        <v>3862</v>
      </c>
      <c r="H10" s="55">
        <v>7225</v>
      </c>
      <c r="I10" s="55">
        <v>3859</v>
      </c>
      <c r="J10" s="55">
        <v>3366</v>
      </c>
      <c r="K10" s="52">
        <v>6528</v>
      </c>
      <c r="L10" s="52">
        <v>3497</v>
      </c>
      <c r="M10" s="52">
        <v>3031</v>
      </c>
    </row>
    <row r="11" spans="1:13" ht="16.5" customHeight="1">
      <c r="A11" s="50" t="s">
        <v>74</v>
      </c>
      <c r="B11" s="55">
        <v>11985</v>
      </c>
      <c r="C11" s="55">
        <v>6138</v>
      </c>
      <c r="D11" s="55">
        <v>5847</v>
      </c>
      <c r="E11" s="55">
        <v>9636</v>
      </c>
      <c r="F11" s="55">
        <v>4911</v>
      </c>
      <c r="G11" s="55">
        <v>4725</v>
      </c>
      <c r="H11" s="55">
        <v>8157</v>
      </c>
      <c r="I11" s="55">
        <v>4187</v>
      </c>
      <c r="J11" s="55">
        <v>3970</v>
      </c>
      <c r="K11" s="52">
        <v>7347</v>
      </c>
      <c r="L11" s="52">
        <v>3868</v>
      </c>
      <c r="M11" s="52">
        <v>3479</v>
      </c>
    </row>
    <row r="12" spans="1:13" ht="16.5" customHeight="1">
      <c r="A12" s="50" t="s">
        <v>73</v>
      </c>
      <c r="B12" s="55">
        <v>10194</v>
      </c>
      <c r="C12" s="55">
        <v>5115</v>
      </c>
      <c r="D12" s="55">
        <v>5079</v>
      </c>
      <c r="E12" s="55">
        <v>11942</v>
      </c>
      <c r="F12" s="55">
        <v>6070</v>
      </c>
      <c r="G12" s="55">
        <v>5872</v>
      </c>
      <c r="H12" s="55">
        <v>9624</v>
      </c>
      <c r="I12" s="55">
        <v>4923</v>
      </c>
      <c r="J12" s="55">
        <v>4701</v>
      </c>
      <c r="K12" s="52">
        <v>8138</v>
      </c>
      <c r="L12" s="52">
        <v>4170</v>
      </c>
      <c r="M12" s="52">
        <v>3968</v>
      </c>
    </row>
    <row r="13" spans="1:13" ht="16.5" customHeight="1">
      <c r="A13" s="50" t="s">
        <v>72</v>
      </c>
      <c r="B13" s="55">
        <v>8940</v>
      </c>
      <c r="C13" s="55">
        <v>4519</v>
      </c>
      <c r="D13" s="55">
        <v>4421</v>
      </c>
      <c r="E13" s="55">
        <v>10090</v>
      </c>
      <c r="F13" s="55">
        <v>5060</v>
      </c>
      <c r="G13" s="55">
        <v>5030</v>
      </c>
      <c r="H13" s="55">
        <v>11779</v>
      </c>
      <c r="I13" s="55">
        <v>6010</v>
      </c>
      <c r="J13" s="55">
        <v>5769</v>
      </c>
      <c r="K13" s="52">
        <v>9655</v>
      </c>
      <c r="L13" s="52">
        <v>4965</v>
      </c>
      <c r="M13" s="52">
        <v>4690</v>
      </c>
    </row>
    <row r="14" spans="1:13" ht="16.5" customHeight="1">
      <c r="A14" s="50" t="s">
        <v>71</v>
      </c>
      <c r="B14" s="55">
        <v>7932</v>
      </c>
      <c r="C14" s="55">
        <v>3846</v>
      </c>
      <c r="D14" s="55">
        <v>4086</v>
      </c>
      <c r="E14" s="55">
        <v>8854</v>
      </c>
      <c r="F14" s="55">
        <v>4513</v>
      </c>
      <c r="G14" s="55">
        <v>4341</v>
      </c>
      <c r="H14" s="55">
        <v>9976</v>
      </c>
      <c r="I14" s="55">
        <v>5002</v>
      </c>
      <c r="J14" s="55">
        <v>4974</v>
      </c>
      <c r="K14" s="52">
        <v>11750</v>
      </c>
      <c r="L14" s="52">
        <v>5975</v>
      </c>
      <c r="M14" s="52">
        <v>5775</v>
      </c>
    </row>
    <row r="15" spans="1:13" ht="16.5" customHeight="1">
      <c r="A15" s="50" t="s">
        <v>70</v>
      </c>
      <c r="B15" s="55">
        <v>9704</v>
      </c>
      <c r="C15" s="55">
        <v>4598</v>
      </c>
      <c r="D15" s="55">
        <v>5106</v>
      </c>
      <c r="E15" s="55">
        <v>7740</v>
      </c>
      <c r="F15" s="55">
        <v>3718</v>
      </c>
      <c r="G15" s="55">
        <v>4022</v>
      </c>
      <c r="H15" s="55">
        <v>8606</v>
      </c>
      <c r="I15" s="55">
        <v>4357</v>
      </c>
      <c r="J15" s="55">
        <v>4249</v>
      </c>
      <c r="K15" s="52">
        <v>9879</v>
      </c>
      <c r="L15" s="52">
        <v>4967</v>
      </c>
      <c r="M15" s="52">
        <v>4912</v>
      </c>
    </row>
    <row r="16" spans="1:13" ht="16.5" customHeight="1">
      <c r="A16" s="50" t="s">
        <v>69</v>
      </c>
      <c r="B16" s="55">
        <v>12611</v>
      </c>
      <c r="C16" s="55">
        <v>6099</v>
      </c>
      <c r="D16" s="55">
        <v>6512</v>
      </c>
      <c r="E16" s="55">
        <v>9413</v>
      </c>
      <c r="F16" s="55">
        <v>4381</v>
      </c>
      <c r="G16" s="55">
        <v>5032</v>
      </c>
      <c r="H16" s="55">
        <v>7549</v>
      </c>
      <c r="I16" s="55">
        <v>3602</v>
      </c>
      <c r="J16" s="55">
        <v>3947</v>
      </c>
      <c r="K16" s="52">
        <v>8431</v>
      </c>
      <c r="L16" s="52">
        <v>4208</v>
      </c>
      <c r="M16" s="52">
        <v>4223</v>
      </c>
    </row>
    <row r="17" spans="1:13" ht="16.5" customHeight="1">
      <c r="A17" s="50" t="s">
        <v>68</v>
      </c>
      <c r="B17" s="55">
        <v>10706</v>
      </c>
      <c r="C17" s="55">
        <v>5389</v>
      </c>
      <c r="D17" s="55">
        <v>5317</v>
      </c>
      <c r="E17" s="55">
        <v>12349</v>
      </c>
      <c r="F17" s="55">
        <v>5933</v>
      </c>
      <c r="G17" s="55">
        <v>6416</v>
      </c>
      <c r="H17" s="55">
        <v>9181</v>
      </c>
      <c r="I17" s="55">
        <v>4255</v>
      </c>
      <c r="J17" s="55">
        <v>4926</v>
      </c>
      <c r="K17" s="52">
        <v>7438</v>
      </c>
      <c r="L17" s="52">
        <v>3543</v>
      </c>
      <c r="M17" s="52">
        <v>3895</v>
      </c>
    </row>
    <row r="18" spans="1:13" ht="16.5" customHeight="1">
      <c r="A18" s="50" t="s">
        <v>67</v>
      </c>
      <c r="B18" s="55">
        <v>8461</v>
      </c>
      <c r="C18" s="55">
        <v>4286</v>
      </c>
      <c r="D18" s="55">
        <v>4175</v>
      </c>
      <c r="E18" s="55">
        <v>10311</v>
      </c>
      <c r="F18" s="55">
        <v>5111</v>
      </c>
      <c r="G18" s="55">
        <v>5200</v>
      </c>
      <c r="H18" s="55">
        <v>11853</v>
      </c>
      <c r="I18" s="55">
        <v>5628</v>
      </c>
      <c r="J18" s="55">
        <v>6225</v>
      </c>
      <c r="K18" s="52">
        <v>8845</v>
      </c>
      <c r="L18" s="52">
        <v>4052</v>
      </c>
      <c r="M18" s="52">
        <v>4793</v>
      </c>
    </row>
    <row r="19" spans="1:13" ht="16.5" customHeight="1">
      <c r="A19" s="50" t="s">
        <v>66</v>
      </c>
      <c r="B19" s="55">
        <v>6501</v>
      </c>
      <c r="C19" s="55">
        <v>3133</v>
      </c>
      <c r="D19" s="55">
        <v>3368</v>
      </c>
      <c r="E19" s="55">
        <v>7977</v>
      </c>
      <c r="F19" s="55">
        <v>3978</v>
      </c>
      <c r="G19" s="55">
        <v>3999</v>
      </c>
      <c r="H19" s="55">
        <v>9704</v>
      </c>
      <c r="I19" s="55">
        <v>4736</v>
      </c>
      <c r="J19" s="55">
        <v>4968</v>
      </c>
      <c r="K19" s="52">
        <v>11193</v>
      </c>
      <c r="L19" s="52">
        <v>5202</v>
      </c>
      <c r="M19" s="52">
        <v>5991</v>
      </c>
    </row>
    <row r="20" spans="1:13" ht="16.5" customHeight="1">
      <c r="A20" s="50" t="s">
        <v>65</v>
      </c>
      <c r="B20" s="55">
        <v>4829</v>
      </c>
      <c r="C20" s="55">
        <v>2216</v>
      </c>
      <c r="D20" s="55">
        <v>2613</v>
      </c>
      <c r="E20" s="55">
        <v>5806</v>
      </c>
      <c r="F20" s="55">
        <v>2682</v>
      </c>
      <c r="G20" s="55">
        <v>3124</v>
      </c>
      <c r="H20" s="55">
        <v>7210</v>
      </c>
      <c r="I20" s="55">
        <v>3452</v>
      </c>
      <c r="J20" s="55">
        <v>3758</v>
      </c>
      <c r="K20" s="52">
        <v>8867</v>
      </c>
      <c r="L20" s="52">
        <v>4197</v>
      </c>
      <c r="M20" s="52">
        <v>4670</v>
      </c>
    </row>
    <row r="21" spans="1:13" ht="16.5" customHeight="1">
      <c r="A21" s="50" t="s">
        <v>64</v>
      </c>
      <c r="B21" s="55">
        <v>3062</v>
      </c>
      <c r="C21" s="55">
        <v>1121</v>
      </c>
      <c r="D21" s="55">
        <v>1941</v>
      </c>
      <c r="E21" s="55">
        <v>4042</v>
      </c>
      <c r="F21" s="55">
        <v>1714</v>
      </c>
      <c r="G21" s="55">
        <v>2328</v>
      </c>
      <c r="H21" s="55">
        <v>4914</v>
      </c>
      <c r="I21" s="55">
        <v>2109</v>
      </c>
      <c r="J21" s="55">
        <v>2805</v>
      </c>
      <c r="K21" s="52">
        <v>6186</v>
      </c>
      <c r="L21" s="52">
        <v>2830</v>
      </c>
      <c r="M21" s="52">
        <v>3356</v>
      </c>
    </row>
    <row r="22" spans="1:13" ht="16.5" customHeight="1">
      <c r="A22" s="50" t="s">
        <v>63</v>
      </c>
      <c r="B22" s="55">
        <v>1746</v>
      </c>
      <c r="C22" s="55">
        <v>558</v>
      </c>
      <c r="D22" s="55">
        <v>1188</v>
      </c>
      <c r="E22" s="55">
        <v>2246</v>
      </c>
      <c r="F22" s="55">
        <v>704</v>
      </c>
      <c r="G22" s="55">
        <v>1542</v>
      </c>
      <c r="H22" s="55">
        <v>2853</v>
      </c>
      <c r="I22" s="55">
        <v>1029</v>
      </c>
      <c r="J22" s="55">
        <v>1824</v>
      </c>
      <c r="K22" s="52">
        <v>3679</v>
      </c>
      <c r="L22" s="52">
        <v>1418</v>
      </c>
      <c r="M22" s="52">
        <v>2261</v>
      </c>
    </row>
    <row r="23" spans="1:13" ht="16.5" customHeight="1">
      <c r="A23" s="50" t="s">
        <v>62</v>
      </c>
      <c r="B23" s="55">
        <v>746</v>
      </c>
      <c r="C23" s="55">
        <v>218</v>
      </c>
      <c r="D23" s="55">
        <v>528</v>
      </c>
      <c r="E23" s="55">
        <v>975</v>
      </c>
      <c r="F23" s="55">
        <v>218</v>
      </c>
      <c r="G23" s="55">
        <v>757</v>
      </c>
      <c r="H23" s="55">
        <v>1227</v>
      </c>
      <c r="I23" s="55">
        <v>331</v>
      </c>
      <c r="J23" s="55">
        <v>896</v>
      </c>
      <c r="K23" s="52">
        <v>1672</v>
      </c>
      <c r="L23" s="52">
        <v>490</v>
      </c>
      <c r="M23" s="52">
        <v>1182</v>
      </c>
    </row>
    <row r="24" spans="1:13" ht="16.5" customHeight="1">
      <c r="A24" s="50" t="s">
        <v>61</v>
      </c>
      <c r="B24" s="55">
        <v>160</v>
      </c>
      <c r="C24" s="55">
        <v>25</v>
      </c>
      <c r="D24" s="55">
        <v>135</v>
      </c>
      <c r="E24" s="55">
        <v>255</v>
      </c>
      <c r="F24" s="55">
        <v>50</v>
      </c>
      <c r="G24" s="55">
        <v>205</v>
      </c>
      <c r="H24" s="55">
        <v>319</v>
      </c>
      <c r="I24" s="55">
        <v>60</v>
      </c>
      <c r="J24" s="55">
        <v>259</v>
      </c>
      <c r="K24" s="52">
        <v>444</v>
      </c>
      <c r="L24" s="52">
        <v>83</v>
      </c>
      <c r="M24" s="52">
        <v>361</v>
      </c>
    </row>
    <row r="25" spans="1:13" ht="16.5" customHeight="1">
      <c r="A25" s="50" t="s">
        <v>60</v>
      </c>
      <c r="B25" s="55">
        <v>11</v>
      </c>
      <c r="C25" s="58">
        <v>1</v>
      </c>
      <c r="D25" s="55">
        <v>10</v>
      </c>
      <c r="E25" s="55">
        <v>29</v>
      </c>
      <c r="F25" s="58">
        <v>8</v>
      </c>
      <c r="G25" s="55">
        <v>21</v>
      </c>
      <c r="H25" s="55">
        <v>51</v>
      </c>
      <c r="I25" s="58">
        <v>9</v>
      </c>
      <c r="J25" s="55">
        <v>42</v>
      </c>
      <c r="K25" s="52">
        <v>68</v>
      </c>
      <c r="L25" s="57">
        <v>10</v>
      </c>
      <c r="M25" s="52">
        <v>58</v>
      </c>
    </row>
    <row r="26" spans="1:13" ht="16.5" customHeight="1">
      <c r="A26" s="50" t="s">
        <v>59</v>
      </c>
      <c r="B26" s="58" t="s">
        <v>15</v>
      </c>
      <c r="C26" s="58" t="s">
        <v>15</v>
      </c>
      <c r="D26" s="58" t="s">
        <v>15</v>
      </c>
      <c r="E26" s="58">
        <v>388</v>
      </c>
      <c r="F26" s="58">
        <v>222</v>
      </c>
      <c r="G26" s="58">
        <v>166</v>
      </c>
      <c r="H26" s="58">
        <v>392</v>
      </c>
      <c r="I26" s="58">
        <v>277</v>
      </c>
      <c r="J26" s="58">
        <v>115</v>
      </c>
      <c r="K26" s="57">
        <v>1588</v>
      </c>
      <c r="L26" s="57">
        <v>984</v>
      </c>
      <c r="M26" s="57">
        <v>604</v>
      </c>
    </row>
    <row r="27" spans="1:13" ht="16.5" customHeight="1">
      <c r="A27" s="56" t="s">
        <v>58</v>
      </c>
      <c r="B27" s="53"/>
      <c r="C27" s="53"/>
      <c r="D27" s="53"/>
      <c r="E27" s="53"/>
      <c r="F27" s="53"/>
      <c r="G27" s="53"/>
      <c r="H27" s="53"/>
      <c r="I27" s="53"/>
      <c r="J27" s="53"/>
      <c r="K27" s="52"/>
      <c r="L27" s="52"/>
      <c r="M27" s="52"/>
    </row>
    <row r="28" spans="1:13" ht="16.5" customHeight="1">
      <c r="A28" s="50" t="s">
        <v>56</v>
      </c>
      <c r="B28" s="55">
        <v>21752</v>
      </c>
      <c r="C28" s="55">
        <v>11034</v>
      </c>
      <c r="D28" s="55">
        <v>10718</v>
      </c>
      <c r="E28" s="55">
        <v>21548</v>
      </c>
      <c r="F28" s="55">
        <v>10968</v>
      </c>
      <c r="G28" s="55">
        <v>10580</v>
      </c>
      <c r="H28" s="55">
        <v>20266</v>
      </c>
      <c r="I28" s="55">
        <v>10340</v>
      </c>
      <c r="J28" s="55">
        <v>9926</v>
      </c>
      <c r="K28" s="52">
        <v>18832</v>
      </c>
      <c r="L28" s="52">
        <v>9645</v>
      </c>
      <c r="M28" s="52">
        <v>9187</v>
      </c>
    </row>
    <row r="29" spans="1:13" ht="16.5" customHeight="1">
      <c r="A29" s="50" t="s">
        <v>55</v>
      </c>
      <c r="B29" s="55">
        <v>96906</v>
      </c>
      <c r="C29" s="55">
        <v>48104</v>
      </c>
      <c r="D29" s="55">
        <v>48802</v>
      </c>
      <c r="E29" s="55">
        <v>92027</v>
      </c>
      <c r="F29" s="55">
        <v>45861</v>
      </c>
      <c r="G29" s="55">
        <v>46166</v>
      </c>
      <c r="H29" s="55">
        <v>85901</v>
      </c>
      <c r="I29" s="55">
        <v>43196</v>
      </c>
      <c r="J29" s="55">
        <v>42705</v>
      </c>
      <c r="K29" s="52">
        <v>83147</v>
      </c>
      <c r="L29" s="52">
        <v>42309</v>
      </c>
      <c r="M29" s="52">
        <v>40838</v>
      </c>
    </row>
    <row r="30" spans="1:13" ht="16.5" customHeight="1">
      <c r="A30" s="50" t="s">
        <v>54</v>
      </c>
      <c r="B30" s="55">
        <v>25516</v>
      </c>
      <c r="C30" s="55">
        <v>11558</v>
      </c>
      <c r="D30" s="55">
        <v>13958</v>
      </c>
      <c r="E30" s="55">
        <v>31641</v>
      </c>
      <c r="F30" s="55">
        <v>14465</v>
      </c>
      <c r="G30" s="55">
        <v>17176</v>
      </c>
      <c r="H30" s="55">
        <v>38131</v>
      </c>
      <c r="I30" s="55">
        <v>17354</v>
      </c>
      <c r="J30" s="55">
        <v>20777</v>
      </c>
      <c r="K30" s="52">
        <v>40954</v>
      </c>
      <c r="L30" s="52">
        <v>18282</v>
      </c>
      <c r="M30" s="52">
        <v>22672</v>
      </c>
    </row>
    <row r="31" spans="1:13">
      <c r="A31" s="54" t="s">
        <v>57</v>
      </c>
      <c r="B31" s="53"/>
      <c r="C31" s="53"/>
      <c r="D31" s="53"/>
      <c r="E31" s="53"/>
      <c r="F31" s="53"/>
      <c r="G31" s="53"/>
      <c r="H31" s="20"/>
      <c r="I31" s="53"/>
      <c r="J31" s="53"/>
      <c r="K31" s="52"/>
      <c r="L31" s="51"/>
      <c r="M31" s="51"/>
    </row>
    <row r="32" spans="1:13" ht="16.5" customHeight="1">
      <c r="A32" s="50" t="s">
        <v>56</v>
      </c>
      <c r="B32" s="49">
        <v>15.087325037801547</v>
      </c>
      <c r="C32" s="49">
        <v>15.60767228697522</v>
      </c>
      <c r="D32" s="49">
        <v>14.586679005960967</v>
      </c>
      <c r="E32" s="49">
        <v>14.8385852799</v>
      </c>
      <c r="F32" s="49">
        <v>15.384183802300001</v>
      </c>
      <c r="G32" s="49">
        <v>14.312383323000001</v>
      </c>
      <c r="H32" s="49">
        <v>14.044546701963991</v>
      </c>
      <c r="I32" s="49">
        <v>14.585978276202569</v>
      </c>
      <c r="J32" s="49">
        <v>13.521687009590236</v>
      </c>
      <c r="K32" s="48">
        <v>13.2</v>
      </c>
      <c r="L32" s="48">
        <v>13.7</v>
      </c>
      <c r="M32" s="48">
        <v>12.6</v>
      </c>
    </row>
    <row r="33" spans="1:13" ht="16.5" customHeight="1">
      <c r="A33" s="50" t="s">
        <v>55</v>
      </c>
      <c r="B33" s="49">
        <v>67.214615672728783</v>
      </c>
      <c r="C33" s="49">
        <v>68.043453660744603</v>
      </c>
      <c r="D33" s="49">
        <v>66.41715887748714</v>
      </c>
      <c r="E33" s="49">
        <v>63.372493389200002</v>
      </c>
      <c r="F33" s="49">
        <v>64.326591297999997</v>
      </c>
      <c r="G33" s="49">
        <v>62.4523146019</v>
      </c>
      <c r="H33" s="49">
        <v>59.530277619925428</v>
      </c>
      <c r="I33" s="49">
        <v>60.933841162364224</v>
      </c>
      <c r="J33" s="49">
        <v>58.174858326068005</v>
      </c>
      <c r="K33" s="48">
        <v>58.2</v>
      </c>
      <c r="L33" s="48">
        <v>60.3</v>
      </c>
      <c r="M33" s="48">
        <v>56.2</v>
      </c>
    </row>
    <row r="34" spans="1:13" ht="16.5" customHeight="1">
      <c r="A34" s="50" t="s">
        <v>54</v>
      </c>
      <c r="B34" s="49">
        <v>17.698059289469668</v>
      </c>
      <c r="C34" s="49">
        <v>16.348874052280184</v>
      </c>
      <c r="D34" s="49">
        <v>18.996162116551893</v>
      </c>
      <c r="E34" s="49">
        <v>21.788921331000001</v>
      </c>
      <c r="F34" s="49">
        <v>20.289224899699999</v>
      </c>
      <c r="G34" s="49">
        <v>23.2353020752</v>
      </c>
      <c r="H34" s="49">
        <v>26.425175678110573</v>
      </c>
      <c r="I34" s="49">
        <v>24.480180561433208</v>
      </c>
      <c r="J34" s="49">
        <v>28.303454664341761</v>
      </c>
      <c r="K34" s="48">
        <v>28.6</v>
      </c>
      <c r="L34" s="48">
        <v>26</v>
      </c>
      <c r="M34" s="48">
        <v>31.2</v>
      </c>
    </row>
    <row r="35" spans="1:13" ht="16.5" customHeight="1" thickBot="1">
      <c r="A35" s="47" t="s">
        <v>53</v>
      </c>
      <c r="B35" s="46">
        <v>42.1</v>
      </c>
      <c r="C35" s="46">
        <v>41.2</v>
      </c>
      <c r="D35" s="46">
        <v>42.9</v>
      </c>
      <c r="E35" s="45">
        <v>43.824130949800001</v>
      </c>
      <c r="F35" s="45">
        <v>42.700213201700002</v>
      </c>
      <c r="G35" s="45">
        <v>44.908092313499999</v>
      </c>
      <c r="H35" s="44">
        <v>45.409964102099998</v>
      </c>
      <c r="I35" s="44">
        <v>44.161602482699998</v>
      </c>
      <c r="J35" s="44">
        <v>46.615505122099997</v>
      </c>
      <c r="K35" s="43">
        <v>46.981380000000001</v>
      </c>
      <c r="L35" s="43">
        <v>45.578189999999999</v>
      </c>
      <c r="M35" s="43">
        <v>48.337060000000001</v>
      </c>
    </row>
    <row r="36" spans="1:13" ht="15" customHeight="1">
      <c r="A36" s="42" t="s">
        <v>52</v>
      </c>
    </row>
    <row r="37" spans="1:13" ht="15" customHeight="1">
      <c r="A37" s="2" t="s">
        <v>0</v>
      </c>
    </row>
  </sheetData>
  <mergeCells count="5">
    <mergeCell ref="A2:A3"/>
    <mergeCell ref="H2:J2"/>
    <mergeCell ref="B2:D2"/>
    <mergeCell ref="E2:G2"/>
    <mergeCell ref="K2:M2"/>
  </mergeCells>
  <phoneticPr fontId="2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0"/>
  <sheetViews>
    <sheetView view="pageBreakPreview" zoomScaleNormal="100" zoomScaleSheetLayoutView="100" workbookViewId="0"/>
  </sheetViews>
  <sheetFormatPr defaultColWidth="9" defaultRowHeight="13.2"/>
  <cols>
    <col min="1" max="4" width="10" style="1" customWidth="1"/>
    <col min="5" max="5" width="5" style="1" customWidth="1"/>
    <col min="6" max="9" width="10" style="1" customWidth="1"/>
    <col min="10" max="16384" width="9" style="1"/>
  </cols>
  <sheetData>
    <row r="1" spans="1:9" ht="29.25" customHeight="1" thickBot="1">
      <c r="A1" s="21" t="s">
        <v>105</v>
      </c>
      <c r="B1" s="20"/>
      <c r="C1" s="20"/>
      <c r="D1" s="20"/>
      <c r="E1" s="20"/>
      <c r="F1" s="20"/>
      <c r="G1" s="20"/>
      <c r="H1" s="91"/>
      <c r="I1" s="19" t="s">
        <v>104</v>
      </c>
    </row>
    <row r="2" spans="1:9" ht="13.5" customHeight="1">
      <c r="A2" s="90" t="s">
        <v>103</v>
      </c>
      <c r="B2" s="87" t="s">
        <v>25</v>
      </c>
      <c r="C2" s="87" t="s">
        <v>24</v>
      </c>
      <c r="D2" s="87" t="s">
        <v>23</v>
      </c>
      <c r="E2" s="89"/>
      <c r="F2" s="88" t="s">
        <v>103</v>
      </c>
      <c r="G2" s="87" t="s">
        <v>25</v>
      </c>
      <c r="H2" s="87" t="s">
        <v>24</v>
      </c>
      <c r="I2" s="87" t="s">
        <v>23</v>
      </c>
    </row>
    <row r="3" spans="1:9" ht="12.75" customHeight="1">
      <c r="A3" s="59" t="s">
        <v>102</v>
      </c>
      <c r="B3" s="86">
        <f t="shared" ref="B3:B34" si="0">C3+D3</f>
        <v>966</v>
      </c>
      <c r="C3" s="85">
        <v>487</v>
      </c>
      <c r="D3" s="85">
        <v>479</v>
      </c>
      <c r="E3" s="71"/>
      <c r="F3" s="59">
        <v>56</v>
      </c>
      <c r="G3" s="86">
        <f t="shared" ref="G3:G49" si="1">H3+I3</f>
        <v>1687</v>
      </c>
      <c r="H3" s="85">
        <v>855</v>
      </c>
      <c r="I3" s="85">
        <v>832</v>
      </c>
    </row>
    <row r="4" spans="1:9" ht="12.75" customHeight="1">
      <c r="A4" s="59" t="s">
        <v>101</v>
      </c>
      <c r="B4" s="77">
        <f t="shared" si="0"/>
        <v>1058</v>
      </c>
      <c r="C4" s="76">
        <v>555</v>
      </c>
      <c r="D4" s="76">
        <v>503</v>
      </c>
      <c r="E4" s="71"/>
      <c r="F4" s="59">
        <v>57</v>
      </c>
      <c r="G4" s="77">
        <f t="shared" si="1"/>
        <v>1694</v>
      </c>
      <c r="H4" s="76">
        <v>828</v>
      </c>
      <c r="I4" s="76">
        <v>866</v>
      </c>
    </row>
    <row r="5" spans="1:9" ht="12.75" customHeight="1">
      <c r="A5" s="59" t="s">
        <v>100</v>
      </c>
      <c r="B5" s="77">
        <f t="shared" si="0"/>
        <v>1127</v>
      </c>
      <c r="C5" s="76">
        <v>568</v>
      </c>
      <c r="D5" s="76">
        <v>559</v>
      </c>
      <c r="E5" s="71"/>
      <c r="F5" s="59">
        <v>58</v>
      </c>
      <c r="G5" s="77">
        <f t="shared" si="1"/>
        <v>1579</v>
      </c>
      <c r="H5" s="76">
        <v>810</v>
      </c>
      <c r="I5" s="76">
        <v>769</v>
      </c>
    </row>
    <row r="6" spans="1:9" ht="12.75" customHeight="1">
      <c r="A6" s="59" t="s">
        <v>99</v>
      </c>
      <c r="B6" s="77">
        <f t="shared" si="0"/>
        <v>1165</v>
      </c>
      <c r="C6" s="76">
        <v>586</v>
      </c>
      <c r="D6" s="76">
        <v>579</v>
      </c>
      <c r="E6" s="71"/>
      <c r="F6" s="59">
        <v>59</v>
      </c>
      <c r="G6" s="77">
        <f t="shared" si="1"/>
        <v>1575</v>
      </c>
      <c r="H6" s="76">
        <v>772</v>
      </c>
      <c r="I6" s="76">
        <v>803</v>
      </c>
    </row>
    <row r="7" spans="1:9" ht="12.75" customHeight="1">
      <c r="A7" s="59" t="s">
        <v>98</v>
      </c>
      <c r="B7" s="77">
        <f t="shared" si="0"/>
        <v>1269</v>
      </c>
      <c r="C7" s="76">
        <v>658</v>
      </c>
      <c r="D7" s="76">
        <v>611</v>
      </c>
      <c r="E7" s="71"/>
      <c r="F7" s="59">
        <v>60</v>
      </c>
      <c r="G7" s="77">
        <f t="shared" si="1"/>
        <v>1488</v>
      </c>
      <c r="H7" s="76">
        <v>719</v>
      </c>
      <c r="I7" s="76">
        <v>769</v>
      </c>
    </row>
    <row r="8" spans="1:9" ht="12.75" customHeight="1">
      <c r="A8" s="59" t="s">
        <v>97</v>
      </c>
      <c r="B8" s="77">
        <f t="shared" si="0"/>
        <v>1248</v>
      </c>
      <c r="C8" s="76">
        <v>648</v>
      </c>
      <c r="D8" s="76">
        <v>600</v>
      </c>
      <c r="E8" s="71"/>
      <c r="F8" s="59">
        <v>61</v>
      </c>
      <c r="G8" s="77">
        <f t="shared" si="1"/>
        <v>1520</v>
      </c>
      <c r="H8" s="76">
        <v>761</v>
      </c>
      <c r="I8" s="76">
        <v>759</v>
      </c>
    </row>
    <row r="9" spans="1:9" ht="12.75" customHeight="1">
      <c r="A9" s="59" t="s">
        <v>96</v>
      </c>
      <c r="B9" s="77">
        <f t="shared" si="0"/>
        <v>1205</v>
      </c>
      <c r="C9" s="76">
        <v>618</v>
      </c>
      <c r="D9" s="76">
        <v>587</v>
      </c>
      <c r="E9" s="71"/>
      <c r="F9" s="59">
        <v>62</v>
      </c>
      <c r="G9" s="77">
        <f t="shared" si="1"/>
        <v>1403</v>
      </c>
      <c r="H9" s="76">
        <v>691</v>
      </c>
      <c r="I9" s="76">
        <v>712</v>
      </c>
    </row>
    <row r="10" spans="1:9" ht="12.75" customHeight="1">
      <c r="A10" s="59" t="s">
        <v>95</v>
      </c>
      <c r="B10" s="77">
        <f t="shared" si="0"/>
        <v>1295</v>
      </c>
      <c r="C10" s="76">
        <v>661</v>
      </c>
      <c r="D10" s="76">
        <v>634</v>
      </c>
      <c r="E10" s="71"/>
      <c r="F10" s="59">
        <v>63</v>
      </c>
      <c r="G10" s="77">
        <f t="shared" si="1"/>
        <v>1470</v>
      </c>
      <c r="H10" s="76">
        <v>637</v>
      </c>
      <c r="I10" s="76">
        <v>833</v>
      </c>
    </row>
    <row r="11" spans="1:9" ht="12.75" customHeight="1">
      <c r="A11" s="59" t="s">
        <v>94</v>
      </c>
      <c r="B11" s="77">
        <f t="shared" si="0"/>
        <v>1281</v>
      </c>
      <c r="C11" s="76">
        <v>641</v>
      </c>
      <c r="D11" s="76">
        <v>640</v>
      </c>
      <c r="E11" s="71"/>
      <c r="F11" s="59">
        <v>64</v>
      </c>
      <c r="G11" s="77">
        <f t="shared" si="1"/>
        <v>1557</v>
      </c>
      <c r="H11" s="76">
        <v>735</v>
      </c>
      <c r="I11" s="76">
        <v>822</v>
      </c>
    </row>
    <row r="12" spans="1:9" ht="12.75" customHeight="1">
      <c r="A12" s="59" t="s">
        <v>93</v>
      </c>
      <c r="B12" s="77">
        <f t="shared" si="0"/>
        <v>1313</v>
      </c>
      <c r="C12" s="76">
        <v>675</v>
      </c>
      <c r="D12" s="76">
        <v>638</v>
      </c>
      <c r="E12" s="71"/>
      <c r="F12" s="59">
        <v>65</v>
      </c>
      <c r="G12" s="77">
        <f t="shared" si="1"/>
        <v>1651</v>
      </c>
      <c r="H12" s="76">
        <v>754</v>
      </c>
      <c r="I12" s="76">
        <v>897</v>
      </c>
    </row>
    <row r="13" spans="1:9" ht="12.75" customHeight="1">
      <c r="A13" s="59">
        <v>10</v>
      </c>
      <c r="B13" s="77">
        <f t="shared" si="0"/>
        <v>1378</v>
      </c>
      <c r="C13" s="76">
        <v>698</v>
      </c>
      <c r="D13" s="76">
        <v>680</v>
      </c>
      <c r="E13" s="71"/>
      <c r="F13" s="59">
        <v>66</v>
      </c>
      <c r="G13" s="77">
        <f t="shared" si="1"/>
        <v>1610</v>
      </c>
      <c r="H13" s="76">
        <v>742</v>
      </c>
      <c r="I13" s="76">
        <v>868</v>
      </c>
    </row>
    <row r="14" spans="1:9" ht="12.75" customHeight="1">
      <c r="A14" s="59">
        <v>11</v>
      </c>
      <c r="B14" s="77">
        <f t="shared" si="0"/>
        <v>1302</v>
      </c>
      <c r="C14" s="76">
        <v>662</v>
      </c>
      <c r="D14" s="76">
        <v>640</v>
      </c>
      <c r="E14" s="71"/>
      <c r="F14" s="59">
        <v>67</v>
      </c>
      <c r="G14" s="77">
        <f t="shared" si="1"/>
        <v>1731</v>
      </c>
      <c r="H14" s="76">
        <v>798</v>
      </c>
      <c r="I14" s="76">
        <v>933</v>
      </c>
    </row>
    <row r="15" spans="1:9" ht="12.75" customHeight="1">
      <c r="A15" s="59">
        <v>12</v>
      </c>
      <c r="B15" s="77">
        <f t="shared" si="0"/>
        <v>1417</v>
      </c>
      <c r="C15" s="76">
        <v>720</v>
      </c>
      <c r="D15" s="76">
        <v>697</v>
      </c>
      <c r="E15" s="71"/>
      <c r="F15" s="59">
        <v>68</v>
      </c>
      <c r="G15" s="77">
        <f t="shared" si="1"/>
        <v>1912</v>
      </c>
      <c r="H15" s="76">
        <v>903</v>
      </c>
      <c r="I15" s="76">
        <v>1009</v>
      </c>
    </row>
    <row r="16" spans="1:9" ht="12.75" customHeight="1">
      <c r="A16" s="59">
        <v>13</v>
      </c>
      <c r="B16" s="77">
        <f t="shared" si="0"/>
        <v>1425</v>
      </c>
      <c r="C16" s="76">
        <v>752</v>
      </c>
      <c r="D16" s="76">
        <v>673</v>
      </c>
      <c r="E16" s="71"/>
      <c r="F16" s="59">
        <v>69</v>
      </c>
      <c r="G16" s="77">
        <f t="shared" si="1"/>
        <v>1941</v>
      </c>
      <c r="H16" s="76">
        <v>855</v>
      </c>
      <c r="I16" s="76">
        <v>1086</v>
      </c>
    </row>
    <row r="17" spans="1:9" ht="12.75" customHeight="1">
      <c r="A17" s="59">
        <v>14</v>
      </c>
      <c r="B17" s="77">
        <f t="shared" si="0"/>
        <v>1383</v>
      </c>
      <c r="C17" s="76">
        <v>716</v>
      </c>
      <c r="D17" s="76">
        <v>667</v>
      </c>
      <c r="E17" s="71"/>
      <c r="F17" s="59">
        <v>70</v>
      </c>
      <c r="G17" s="77">
        <f t="shared" si="1"/>
        <v>2222</v>
      </c>
      <c r="H17" s="76">
        <v>1025</v>
      </c>
      <c r="I17" s="76">
        <v>1197</v>
      </c>
    </row>
    <row r="18" spans="1:9" ht="12.75" customHeight="1">
      <c r="A18" s="59">
        <v>15</v>
      </c>
      <c r="B18" s="77">
        <f t="shared" si="0"/>
        <v>1339</v>
      </c>
      <c r="C18" s="76">
        <v>653</v>
      </c>
      <c r="D18" s="76">
        <v>686</v>
      </c>
      <c r="E18" s="71"/>
      <c r="F18" s="59">
        <v>71</v>
      </c>
      <c r="G18" s="77">
        <f t="shared" si="1"/>
        <v>2531</v>
      </c>
      <c r="H18" s="76">
        <v>1143</v>
      </c>
      <c r="I18" s="76">
        <v>1388</v>
      </c>
    </row>
    <row r="19" spans="1:9" ht="12.75" customHeight="1">
      <c r="A19" s="59">
        <v>16</v>
      </c>
      <c r="B19" s="77">
        <f t="shared" si="0"/>
        <v>1442</v>
      </c>
      <c r="C19" s="76">
        <v>751</v>
      </c>
      <c r="D19" s="76">
        <v>691</v>
      </c>
      <c r="E19" s="71"/>
      <c r="F19" s="59">
        <v>72</v>
      </c>
      <c r="G19" s="77">
        <f t="shared" si="1"/>
        <v>2607</v>
      </c>
      <c r="H19" s="76">
        <v>1206</v>
      </c>
      <c r="I19" s="76">
        <v>1401</v>
      </c>
    </row>
    <row r="20" spans="1:9" ht="12.75" customHeight="1">
      <c r="A20" s="59">
        <v>17</v>
      </c>
      <c r="B20" s="77">
        <f t="shared" si="0"/>
        <v>1485</v>
      </c>
      <c r="C20" s="76">
        <v>736</v>
      </c>
      <c r="D20" s="76">
        <v>749</v>
      </c>
      <c r="E20" s="71"/>
      <c r="F20" s="59">
        <v>73</v>
      </c>
      <c r="G20" s="77">
        <f t="shared" si="1"/>
        <v>2341</v>
      </c>
      <c r="H20" s="76">
        <v>1097</v>
      </c>
      <c r="I20" s="76">
        <v>1244</v>
      </c>
    </row>
    <row r="21" spans="1:9" ht="12.75" customHeight="1">
      <c r="A21" s="59">
        <v>18</v>
      </c>
      <c r="B21" s="77">
        <f t="shared" si="0"/>
        <v>1460</v>
      </c>
      <c r="C21" s="76">
        <v>768</v>
      </c>
      <c r="D21" s="76">
        <v>692</v>
      </c>
      <c r="E21" s="71"/>
      <c r="F21" s="59">
        <v>74</v>
      </c>
      <c r="G21" s="77">
        <f t="shared" si="1"/>
        <v>1492</v>
      </c>
      <c r="H21" s="76">
        <v>731</v>
      </c>
      <c r="I21" s="76">
        <v>761</v>
      </c>
    </row>
    <row r="22" spans="1:9" ht="12.75" customHeight="1">
      <c r="A22" s="59">
        <v>19</v>
      </c>
      <c r="B22" s="77">
        <f t="shared" si="0"/>
        <v>1405</v>
      </c>
      <c r="C22" s="76">
        <v>673</v>
      </c>
      <c r="D22" s="76">
        <v>732</v>
      </c>
      <c r="E22" s="71"/>
      <c r="F22" s="59">
        <v>75</v>
      </c>
      <c r="G22" s="77">
        <f t="shared" si="1"/>
        <v>1691</v>
      </c>
      <c r="H22" s="76">
        <v>753</v>
      </c>
      <c r="I22" s="76">
        <v>938</v>
      </c>
    </row>
    <row r="23" spans="1:9" ht="12.75" customHeight="1">
      <c r="A23" s="59">
        <v>20</v>
      </c>
      <c r="B23" s="77">
        <f t="shared" si="0"/>
        <v>1476</v>
      </c>
      <c r="C23" s="76">
        <v>754</v>
      </c>
      <c r="D23" s="76">
        <v>722</v>
      </c>
      <c r="E23" s="71"/>
      <c r="F23" s="59">
        <v>76</v>
      </c>
      <c r="G23" s="77">
        <f t="shared" si="1"/>
        <v>1916</v>
      </c>
      <c r="H23" s="76">
        <v>921</v>
      </c>
      <c r="I23" s="76">
        <v>995</v>
      </c>
    </row>
    <row r="24" spans="1:9" ht="12.75" customHeight="1">
      <c r="A24" s="59">
        <v>21</v>
      </c>
      <c r="B24" s="77">
        <f t="shared" si="0"/>
        <v>1429</v>
      </c>
      <c r="C24" s="76">
        <v>720</v>
      </c>
      <c r="D24" s="76">
        <v>709</v>
      </c>
      <c r="E24" s="71"/>
      <c r="F24" s="59">
        <v>77</v>
      </c>
      <c r="G24" s="77">
        <f t="shared" si="1"/>
        <v>1827</v>
      </c>
      <c r="H24" s="76">
        <v>850</v>
      </c>
      <c r="I24" s="76">
        <v>977</v>
      </c>
    </row>
    <row r="25" spans="1:9" ht="12.75" customHeight="1">
      <c r="A25" s="59">
        <v>22</v>
      </c>
      <c r="B25" s="77">
        <f t="shared" si="0"/>
        <v>1333</v>
      </c>
      <c r="C25" s="76">
        <v>696</v>
      </c>
      <c r="D25" s="76">
        <v>637</v>
      </c>
      <c r="E25" s="71"/>
      <c r="F25" s="59">
        <v>78</v>
      </c>
      <c r="G25" s="77">
        <f t="shared" si="1"/>
        <v>1796</v>
      </c>
      <c r="H25" s="76">
        <v>855</v>
      </c>
      <c r="I25" s="76">
        <v>941</v>
      </c>
    </row>
    <row r="26" spans="1:9" ht="12.75" customHeight="1">
      <c r="A26" s="59">
        <v>23</v>
      </c>
      <c r="B26" s="77">
        <f t="shared" si="0"/>
        <v>1290</v>
      </c>
      <c r="C26" s="76">
        <v>672</v>
      </c>
      <c r="D26" s="76">
        <v>618</v>
      </c>
      <c r="E26" s="71"/>
      <c r="F26" s="59">
        <v>79</v>
      </c>
      <c r="G26" s="77">
        <f t="shared" si="1"/>
        <v>1637</v>
      </c>
      <c r="H26" s="76">
        <v>818</v>
      </c>
      <c r="I26" s="76">
        <v>819</v>
      </c>
    </row>
    <row r="27" spans="1:9" ht="12.75" customHeight="1">
      <c r="A27" s="59">
        <v>24</v>
      </c>
      <c r="B27" s="77">
        <f t="shared" si="0"/>
        <v>1322</v>
      </c>
      <c r="C27" s="76">
        <v>693</v>
      </c>
      <c r="D27" s="76">
        <v>629</v>
      </c>
      <c r="E27" s="71"/>
      <c r="F27" s="59">
        <v>80</v>
      </c>
      <c r="G27" s="77">
        <f t="shared" si="1"/>
        <v>1563</v>
      </c>
      <c r="H27" s="76">
        <v>735</v>
      </c>
      <c r="I27" s="76">
        <v>828</v>
      </c>
    </row>
    <row r="28" spans="1:9" ht="12.75" customHeight="1">
      <c r="A28" s="59">
        <v>25</v>
      </c>
      <c r="B28" s="77">
        <f t="shared" si="0"/>
        <v>1370</v>
      </c>
      <c r="C28" s="76">
        <v>732</v>
      </c>
      <c r="D28" s="76">
        <v>638</v>
      </c>
      <c r="E28" s="71"/>
      <c r="F28" s="59">
        <v>81</v>
      </c>
      <c r="G28" s="77">
        <f t="shared" si="1"/>
        <v>1231</v>
      </c>
      <c r="H28" s="76">
        <v>567</v>
      </c>
      <c r="I28" s="76">
        <v>664</v>
      </c>
    </row>
    <row r="29" spans="1:9" ht="12.75" customHeight="1">
      <c r="A29" s="59">
        <v>26</v>
      </c>
      <c r="B29" s="77">
        <f t="shared" si="0"/>
        <v>1293</v>
      </c>
      <c r="C29" s="76">
        <v>706</v>
      </c>
      <c r="D29" s="76">
        <v>587</v>
      </c>
      <c r="E29" s="71"/>
      <c r="F29" s="59">
        <v>82</v>
      </c>
      <c r="G29" s="77">
        <f t="shared" si="1"/>
        <v>1225</v>
      </c>
      <c r="H29" s="76">
        <v>544</v>
      </c>
      <c r="I29" s="76">
        <v>681</v>
      </c>
    </row>
    <row r="30" spans="1:9" ht="12.75" customHeight="1">
      <c r="A30" s="59">
        <v>27</v>
      </c>
      <c r="B30" s="77">
        <f t="shared" si="0"/>
        <v>1286</v>
      </c>
      <c r="C30" s="76">
        <v>687</v>
      </c>
      <c r="D30" s="76">
        <v>599</v>
      </c>
      <c r="E30" s="71"/>
      <c r="F30" s="59">
        <v>83</v>
      </c>
      <c r="G30" s="77">
        <f t="shared" si="1"/>
        <v>1120</v>
      </c>
      <c r="H30" s="76">
        <v>523</v>
      </c>
      <c r="I30" s="76">
        <v>597</v>
      </c>
    </row>
    <row r="31" spans="1:9" ht="12.75" customHeight="1">
      <c r="A31" s="59">
        <v>28</v>
      </c>
      <c r="B31" s="77">
        <f t="shared" si="0"/>
        <v>1302</v>
      </c>
      <c r="C31" s="76">
        <v>694</v>
      </c>
      <c r="D31" s="76">
        <v>608</v>
      </c>
      <c r="E31" s="71"/>
      <c r="F31" s="59">
        <v>84</v>
      </c>
      <c r="G31" s="77">
        <f t="shared" si="1"/>
        <v>1047</v>
      </c>
      <c r="H31" s="76">
        <v>461</v>
      </c>
      <c r="I31" s="76">
        <v>586</v>
      </c>
    </row>
    <row r="32" spans="1:9" ht="12.75" customHeight="1">
      <c r="A32" s="59">
        <v>29</v>
      </c>
      <c r="B32" s="77">
        <f t="shared" si="0"/>
        <v>1277</v>
      </c>
      <c r="C32" s="76">
        <v>678</v>
      </c>
      <c r="D32" s="76">
        <v>599</v>
      </c>
      <c r="E32" s="71"/>
      <c r="F32" s="59">
        <v>85</v>
      </c>
      <c r="G32" s="77">
        <f t="shared" si="1"/>
        <v>943</v>
      </c>
      <c r="H32" s="76">
        <v>392</v>
      </c>
      <c r="I32" s="76">
        <v>551</v>
      </c>
    </row>
    <row r="33" spans="1:9" ht="12.75" customHeight="1">
      <c r="A33" s="59">
        <v>30</v>
      </c>
      <c r="B33" s="77">
        <f t="shared" si="0"/>
        <v>1384</v>
      </c>
      <c r="C33" s="76">
        <v>744</v>
      </c>
      <c r="D33" s="76">
        <v>640</v>
      </c>
      <c r="E33" s="71"/>
      <c r="F33" s="59">
        <v>86</v>
      </c>
      <c r="G33" s="77">
        <f t="shared" si="1"/>
        <v>868</v>
      </c>
      <c r="H33" s="76">
        <v>334</v>
      </c>
      <c r="I33" s="76">
        <v>534</v>
      </c>
    </row>
    <row r="34" spans="1:9" ht="12.75" customHeight="1">
      <c r="A34" s="59">
        <v>31</v>
      </c>
      <c r="B34" s="77">
        <f t="shared" si="0"/>
        <v>1479</v>
      </c>
      <c r="C34" s="76">
        <v>814</v>
      </c>
      <c r="D34" s="76">
        <v>665</v>
      </c>
      <c r="E34" s="71"/>
      <c r="F34" s="59">
        <v>87</v>
      </c>
      <c r="G34" s="77">
        <f t="shared" si="1"/>
        <v>723</v>
      </c>
      <c r="H34" s="76">
        <v>266</v>
      </c>
      <c r="I34" s="76">
        <v>457</v>
      </c>
    </row>
    <row r="35" spans="1:9" ht="12.75" customHeight="1">
      <c r="A35" s="59">
        <v>32</v>
      </c>
      <c r="B35" s="77">
        <f t="shared" ref="B35:B58" si="2">C35+D35</f>
        <v>1477</v>
      </c>
      <c r="C35" s="76">
        <v>757</v>
      </c>
      <c r="D35" s="76">
        <v>720</v>
      </c>
      <c r="E35" s="71"/>
      <c r="F35" s="59">
        <v>88</v>
      </c>
      <c r="G35" s="77">
        <f t="shared" si="1"/>
        <v>602</v>
      </c>
      <c r="H35" s="76">
        <v>247</v>
      </c>
      <c r="I35" s="76">
        <v>355</v>
      </c>
    </row>
    <row r="36" spans="1:9" ht="12.75" customHeight="1">
      <c r="A36" s="59">
        <v>33</v>
      </c>
      <c r="B36" s="77">
        <f t="shared" si="2"/>
        <v>1540</v>
      </c>
      <c r="C36" s="76">
        <v>789</v>
      </c>
      <c r="D36" s="76">
        <v>751</v>
      </c>
      <c r="E36" s="71"/>
      <c r="F36" s="59">
        <v>89</v>
      </c>
      <c r="G36" s="77">
        <f t="shared" si="1"/>
        <v>543</v>
      </c>
      <c r="H36" s="76">
        <v>179</v>
      </c>
      <c r="I36" s="76">
        <v>364</v>
      </c>
    </row>
    <row r="37" spans="1:9" ht="12.75" customHeight="1">
      <c r="A37" s="59">
        <v>34</v>
      </c>
      <c r="B37" s="77">
        <f t="shared" si="2"/>
        <v>1467</v>
      </c>
      <c r="C37" s="76">
        <v>764</v>
      </c>
      <c r="D37" s="76">
        <v>703</v>
      </c>
      <c r="E37" s="71"/>
      <c r="F37" s="59">
        <v>90</v>
      </c>
      <c r="G37" s="77">
        <f t="shared" si="1"/>
        <v>485</v>
      </c>
      <c r="H37" s="76">
        <v>147</v>
      </c>
      <c r="I37" s="76">
        <v>338</v>
      </c>
    </row>
    <row r="38" spans="1:9" ht="12.75" customHeight="1">
      <c r="A38" s="59">
        <v>35</v>
      </c>
      <c r="B38" s="77">
        <f t="shared" si="2"/>
        <v>1629</v>
      </c>
      <c r="C38" s="76">
        <v>849</v>
      </c>
      <c r="D38" s="76">
        <v>780</v>
      </c>
      <c r="E38" s="71"/>
      <c r="F38" s="59">
        <v>91</v>
      </c>
      <c r="G38" s="77">
        <f t="shared" si="1"/>
        <v>404</v>
      </c>
      <c r="H38" s="76">
        <v>139</v>
      </c>
      <c r="I38" s="76">
        <v>265</v>
      </c>
    </row>
    <row r="39" spans="1:9" ht="12.75" customHeight="1">
      <c r="A39" s="59">
        <v>36</v>
      </c>
      <c r="B39" s="77">
        <f t="shared" si="2"/>
        <v>1590</v>
      </c>
      <c r="C39" s="76">
        <v>816</v>
      </c>
      <c r="D39" s="76">
        <v>774</v>
      </c>
      <c r="E39" s="71"/>
      <c r="F39" s="59">
        <v>92</v>
      </c>
      <c r="G39" s="77">
        <f t="shared" si="1"/>
        <v>342</v>
      </c>
      <c r="H39" s="76">
        <v>94</v>
      </c>
      <c r="I39" s="76">
        <v>248</v>
      </c>
    </row>
    <row r="40" spans="1:9" ht="12.75" customHeight="1">
      <c r="A40" s="59">
        <v>37</v>
      </c>
      <c r="B40" s="77">
        <f t="shared" si="2"/>
        <v>1607</v>
      </c>
      <c r="C40" s="76">
        <v>821</v>
      </c>
      <c r="D40" s="76">
        <v>786</v>
      </c>
      <c r="E40" s="71"/>
      <c r="F40" s="59">
        <v>93</v>
      </c>
      <c r="G40" s="77">
        <f t="shared" si="1"/>
        <v>260</v>
      </c>
      <c r="H40" s="76">
        <v>62</v>
      </c>
      <c r="I40" s="76">
        <v>198</v>
      </c>
    </row>
    <row r="41" spans="1:9" ht="12.75" customHeight="1">
      <c r="A41" s="59">
        <v>38</v>
      </c>
      <c r="B41" s="77">
        <f t="shared" si="2"/>
        <v>1660</v>
      </c>
      <c r="C41" s="76">
        <v>840</v>
      </c>
      <c r="D41" s="76">
        <v>820</v>
      </c>
      <c r="E41" s="71"/>
      <c r="F41" s="59">
        <v>94</v>
      </c>
      <c r="G41" s="77">
        <f t="shared" si="1"/>
        <v>181</v>
      </c>
      <c r="H41" s="76">
        <v>48</v>
      </c>
      <c r="I41" s="76">
        <v>133</v>
      </c>
    </row>
    <row r="42" spans="1:9" ht="12.75" customHeight="1">
      <c r="A42" s="59">
        <v>39</v>
      </c>
      <c r="B42" s="77">
        <f t="shared" si="2"/>
        <v>1652</v>
      </c>
      <c r="C42" s="76">
        <v>844</v>
      </c>
      <c r="D42" s="76">
        <v>808</v>
      </c>
      <c r="E42" s="71"/>
      <c r="F42" s="59">
        <v>95</v>
      </c>
      <c r="G42" s="77">
        <f t="shared" si="1"/>
        <v>171</v>
      </c>
      <c r="H42" s="76">
        <v>35</v>
      </c>
      <c r="I42" s="76">
        <v>136</v>
      </c>
    </row>
    <row r="43" spans="1:9" ht="12.75" customHeight="1">
      <c r="A43" s="59">
        <v>40</v>
      </c>
      <c r="B43" s="77">
        <f t="shared" si="2"/>
        <v>1759</v>
      </c>
      <c r="C43" s="76">
        <v>901</v>
      </c>
      <c r="D43" s="76">
        <v>858</v>
      </c>
      <c r="E43" s="71"/>
      <c r="F43" s="59">
        <v>96</v>
      </c>
      <c r="G43" s="77">
        <f t="shared" si="1"/>
        <v>108</v>
      </c>
      <c r="H43" s="76">
        <v>24</v>
      </c>
      <c r="I43" s="76">
        <v>84</v>
      </c>
    </row>
    <row r="44" spans="1:9" ht="12.75" customHeight="1">
      <c r="A44" s="59">
        <v>41</v>
      </c>
      <c r="B44" s="77">
        <f t="shared" si="2"/>
        <v>1819</v>
      </c>
      <c r="C44" s="76">
        <v>948</v>
      </c>
      <c r="D44" s="76">
        <v>871</v>
      </c>
      <c r="E44" s="71"/>
      <c r="F44" s="59">
        <v>97</v>
      </c>
      <c r="G44" s="77">
        <f t="shared" si="1"/>
        <v>78</v>
      </c>
      <c r="H44" s="76">
        <v>13</v>
      </c>
      <c r="I44" s="76">
        <v>65</v>
      </c>
    </row>
    <row r="45" spans="1:9" ht="12.75" customHeight="1">
      <c r="A45" s="59">
        <v>42</v>
      </c>
      <c r="B45" s="77">
        <f t="shared" si="2"/>
        <v>2034</v>
      </c>
      <c r="C45" s="76">
        <v>1006</v>
      </c>
      <c r="D45" s="76">
        <v>1028</v>
      </c>
      <c r="E45" s="71"/>
      <c r="F45" s="59">
        <v>98</v>
      </c>
      <c r="G45" s="77">
        <f t="shared" si="1"/>
        <v>49</v>
      </c>
      <c r="H45" s="76">
        <v>7</v>
      </c>
      <c r="I45" s="76">
        <v>42</v>
      </c>
    </row>
    <row r="46" spans="1:9" ht="12.75" customHeight="1">
      <c r="A46" s="59">
        <v>43</v>
      </c>
      <c r="B46" s="77">
        <f t="shared" si="2"/>
        <v>1946</v>
      </c>
      <c r="C46" s="76">
        <v>1012</v>
      </c>
      <c r="D46" s="76">
        <v>934</v>
      </c>
      <c r="E46" s="71"/>
      <c r="F46" s="59">
        <v>99</v>
      </c>
      <c r="G46" s="77">
        <f t="shared" si="1"/>
        <v>38</v>
      </c>
      <c r="H46" s="76">
        <v>4</v>
      </c>
      <c r="I46" s="76">
        <v>34</v>
      </c>
    </row>
    <row r="47" spans="1:9" ht="12.75" customHeight="1">
      <c r="A47" s="59">
        <v>44</v>
      </c>
      <c r="B47" s="77">
        <f t="shared" si="2"/>
        <v>2097</v>
      </c>
      <c r="C47" s="76">
        <v>1098</v>
      </c>
      <c r="D47" s="76">
        <v>999</v>
      </c>
      <c r="E47" s="71"/>
      <c r="F47" s="59" t="s">
        <v>60</v>
      </c>
      <c r="G47" s="77">
        <f t="shared" si="1"/>
        <v>68</v>
      </c>
      <c r="H47" s="76">
        <v>10</v>
      </c>
      <c r="I47" s="76">
        <v>58</v>
      </c>
    </row>
    <row r="48" spans="1:9" ht="12.75" customHeight="1">
      <c r="A48" s="59">
        <v>45</v>
      </c>
      <c r="B48" s="77">
        <f t="shared" si="2"/>
        <v>2307</v>
      </c>
      <c r="C48" s="76">
        <v>1175</v>
      </c>
      <c r="D48" s="76">
        <v>1132</v>
      </c>
      <c r="E48" s="71"/>
      <c r="F48" s="50" t="s">
        <v>92</v>
      </c>
      <c r="G48" s="77">
        <f t="shared" si="1"/>
        <v>1588</v>
      </c>
      <c r="H48" s="76">
        <v>984</v>
      </c>
      <c r="I48" s="76">
        <v>604</v>
      </c>
    </row>
    <row r="49" spans="1:9" ht="12.75" customHeight="1">
      <c r="A49" s="59">
        <v>46</v>
      </c>
      <c r="B49" s="77">
        <f t="shared" si="2"/>
        <v>2443</v>
      </c>
      <c r="C49" s="76">
        <v>1234</v>
      </c>
      <c r="D49" s="76">
        <v>1209</v>
      </c>
      <c r="E49" s="71"/>
      <c r="F49" s="84" t="s">
        <v>25</v>
      </c>
      <c r="G49" s="83">
        <f t="shared" si="1"/>
        <v>144521</v>
      </c>
      <c r="H49" s="82">
        <f>SUM(C3:C58)+SUM(H3:H48)</f>
        <v>71220</v>
      </c>
      <c r="I49" s="82">
        <f>SUM(D3:D58)+SUM(I3:I48)</f>
        <v>73301</v>
      </c>
    </row>
    <row r="50" spans="1:9" ht="12.75" customHeight="1">
      <c r="A50" s="59">
        <v>47</v>
      </c>
      <c r="B50" s="77">
        <f t="shared" si="2"/>
        <v>2358</v>
      </c>
      <c r="C50" s="76">
        <v>1175</v>
      </c>
      <c r="D50" s="76">
        <v>1183</v>
      </c>
      <c r="E50" s="71"/>
      <c r="F50" s="81" t="s">
        <v>91</v>
      </c>
      <c r="G50" s="78"/>
      <c r="H50" s="71"/>
      <c r="I50" s="71"/>
    </row>
    <row r="51" spans="1:9" ht="12.75" customHeight="1">
      <c r="A51" s="59">
        <v>48</v>
      </c>
      <c r="B51" s="77">
        <f t="shared" si="2"/>
        <v>2299</v>
      </c>
      <c r="C51" s="76">
        <v>1192</v>
      </c>
      <c r="D51" s="76">
        <v>1107</v>
      </c>
      <c r="E51" s="71"/>
      <c r="F51" s="79" t="s">
        <v>90</v>
      </c>
      <c r="G51" s="78"/>
      <c r="H51" s="71"/>
      <c r="I51" s="71"/>
    </row>
    <row r="52" spans="1:9" ht="12.75" customHeight="1">
      <c r="A52" s="59">
        <v>49</v>
      </c>
      <c r="B52" s="77">
        <f t="shared" si="2"/>
        <v>2343</v>
      </c>
      <c r="C52" s="76">
        <v>1199</v>
      </c>
      <c r="D52" s="76">
        <v>1144</v>
      </c>
      <c r="E52" s="71"/>
      <c r="F52" s="59" t="s">
        <v>88</v>
      </c>
      <c r="G52" s="80">
        <f>H52+I52</f>
        <v>18832</v>
      </c>
      <c r="H52" s="71">
        <v>9645</v>
      </c>
      <c r="I52" s="71">
        <v>9187</v>
      </c>
    </row>
    <row r="53" spans="1:9" ht="12.75" customHeight="1">
      <c r="A53" s="59">
        <v>50</v>
      </c>
      <c r="B53" s="77">
        <f t="shared" si="2"/>
        <v>2208</v>
      </c>
      <c r="C53" s="76">
        <v>1097</v>
      </c>
      <c r="D53" s="76">
        <v>1111</v>
      </c>
      <c r="E53" s="71"/>
      <c r="F53" s="59" t="s">
        <v>55</v>
      </c>
      <c r="G53" s="80">
        <f>H53+I53</f>
        <v>83147</v>
      </c>
      <c r="H53" s="71">
        <v>42309</v>
      </c>
      <c r="I53" s="71">
        <v>40838</v>
      </c>
    </row>
    <row r="54" spans="1:9" ht="12.75" customHeight="1">
      <c r="A54" s="59">
        <v>51</v>
      </c>
      <c r="B54" s="77">
        <f t="shared" si="2"/>
        <v>2011</v>
      </c>
      <c r="C54" s="76">
        <v>986</v>
      </c>
      <c r="D54" s="76">
        <v>1025</v>
      </c>
      <c r="E54" s="71"/>
      <c r="F54" s="59" t="s">
        <v>54</v>
      </c>
      <c r="G54" s="80">
        <f>H54+I54</f>
        <v>40954</v>
      </c>
      <c r="H54" s="71">
        <v>18282</v>
      </c>
      <c r="I54" s="71">
        <v>22672</v>
      </c>
    </row>
    <row r="55" spans="1:9" ht="12.75" customHeight="1">
      <c r="A55" s="59">
        <v>52</v>
      </c>
      <c r="B55" s="77">
        <f t="shared" si="2"/>
        <v>2091</v>
      </c>
      <c r="C55" s="76">
        <v>1065</v>
      </c>
      <c r="D55" s="76">
        <v>1026</v>
      </c>
      <c r="E55" s="71"/>
      <c r="F55" s="79" t="s">
        <v>89</v>
      </c>
      <c r="G55" s="78"/>
      <c r="H55" s="71"/>
      <c r="I55" s="71"/>
    </row>
    <row r="56" spans="1:9" ht="12.75" customHeight="1">
      <c r="A56" s="59">
        <v>53</v>
      </c>
      <c r="B56" s="77">
        <f t="shared" si="2"/>
        <v>2093</v>
      </c>
      <c r="C56" s="76">
        <v>1078</v>
      </c>
      <c r="D56" s="76">
        <v>1015</v>
      </c>
      <c r="E56" s="71"/>
      <c r="F56" s="59" t="s">
        <v>88</v>
      </c>
      <c r="G56" s="75">
        <v>13.2</v>
      </c>
      <c r="H56" s="74">
        <v>13.7</v>
      </c>
      <c r="I56" s="74">
        <v>12.6</v>
      </c>
    </row>
    <row r="57" spans="1:9" ht="12.75" customHeight="1">
      <c r="A57" s="59">
        <v>54</v>
      </c>
      <c r="B57" s="77">
        <f t="shared" si="2"/>
        <v>1476</v>
      </c>
      <c r="C57" s="76">
        <v>741</v>
      </c>
      <c r="D57" s="76">
        <v>735</v>
      </c>
      <c r="E57" s="71"/>
      <c r="F57" s="59" t="s">
        <v>55</v>
      </c>
      <c r="G57" s="75">
        <v>58.2</v>
      </c>
      <c r="H57" s="74">
        <v>60.3</v>
      </c>
      <c r="I57" s="74">
        <v>56.2</v>
      </c>
    </row>
    <row r="58" spans="1:9" ht="12.75" customHeight="1" thickBot="1">
      <c r="A58" s="70">
        <v>55</v>
      </c>
      <c r="B58" s="73">
        <f t="shared" si="2"/>
        <v>1896</v>
      </c>
      <c r="C58" s="72">
        <v>943</v>
      </c>
      <c r="D58" s="72">
        <v>953</v>
      </c>
      <c r="E58" s="71"/>
      <c r="F58" s="70" t="s">
        <v>54</v>
      </c>
      <c r="G58" s="69">
        <v>28.6</v>
      </c>
      <c r="H58" s="68">
        <v>26</v>
      </c>
      <c r="I58" s="68">
        <v>31.2</v>
      </c>
    </row>
    <row r="59" spans="1:9" ht="15" customHeight="1">
      <c r="A59" s="67" t="s">
        <v>52</v>
      </c>
    </row>
    <row r="60" spans="1:9" ht="15" customHeight="1">
      <c r="A60" s="2" t="s">
        <v>0</v>
      </c>
    </row>
  </sheetData>
  <phoneticPr fontId="2"/>
  <pageMargins left="0.75" right="0.75" top="1" bottom="1" header="0.51200000000000001" footer="0.51200000000000001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8"/>
  <sheetViews>
    <sheetView view="pageBreakPreview" zoomScaleNormal="100" zoomScaleSheetLayoutView="100" workbookViewId="0"/>
  </sheetViews>
  <sheetFormatPr defaultColWidth="9" defaultRowHeight="13.2"/>
  <cols>
    <col min="1" max="1" width="10.59765625" style="1" customWidth="1"/>
    <col min="2" max="2" width="8.5" style="1" bestFit="1" customWidth="1"/>
    <col min="3" max="3" width="7.5" style="1" bestFit="1" customWidth="1"/>
    <col min="4" max="7" width="6.69921875" style="1" customWidth="1"/>
    <col min="8" max="8" width="7.5" style="1" bestFit="1" customWidth="1"/>
    <col min="9" max="12" width="6.69921875" style="1" customWidth="1"/>
    <col min="13" max="16384" width="9" style="1"/>
  </cols>
  <sheetData>
    <row r="1" spans="1:14" ht="29.25" customHeight="1" thickBot="1">
      <c r="A1" s="104" t="s">
        <v>135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103" t="s">
        <v>134</v>
      </c>
    </row>
    <row r="2" spans="1:14" ht="15.75" customHeight="1">
      <c r="A2" s="393" t="s">
        <v>133</v>
      </c>
      <c r="B2" s="395" t="s">
        <v>25</v>
      </c>
      <c r="C2" s="395" t="s">
        <v>24</v>
      </c>
      <c r="D2" s="395"/>
      <c r="E2" s="395"/>
      <c r="F2" s="395"/>
      <c r="G2" s="395"/>
      <c r="H2" s="395" t="s">
        <v>23</v>
      </c>
      <c r="I2" s="395"/>
      <c r="J2" s="395"/>
      <c r="K2" s="395"/>
      <c r="L2" s="397"/>
      <c r="N2" s="102"/>
    </row>
    <row r="3" spans="1:14" ht="15.75" customHeight="1">
      <c r="A3" s="394"/>
      <c r="B3" s="396"/>
      <c r="C3" s="101" t="s">
        <v>25</v>
      </c>
      <c r="D3" s="101" t="s">
        <v>132</v>
      </c>
      <c r="E3" s="101" t="s">
        <v>131</v>
      </c>
      <c r="F3" s="101" t="s">
        <v>130</v>
      </c>
      <c r="G3" s="101" t="s">
        <v>129</v>
      </c>
      <c r="H3" s="101" t="s">
        <v>25</v>
      </c>
      <c r="I3" s="101" t="s">
        <v>132</v>
      </c>
      <c r="J3" s="101" t="s">
        <v>131</v>
      </c>
      <c r="K3" s="101" t="s">
        <v>130</v>
      </c>
      <c r="L3" s="100" t="s">
        <v>129</v>
      </c>
    </row>
    <row r="4" spans="1:14" ht="15.75" customHeight="1">
      <c r="A4" s="99" t="s">
        <v>128</v>
      </c>
      <c r="B4" s="95">
        <v>124101</v>
      </c>
      <c r="C4" s="95">
        <v>60591</v>
      </c>
      <c r="D4" s="141">
        <v>17396</v>
      </c>
      <c r="E4" s="141">
        <v>37483</v>
      </c>
      <c r="F4" s="141">
        <v>1807</v>
      </c>
      <c r="G4" s="141">
        <v>2021</v>
      </c>
      <c r="H4" s="141">
        <v>63510</v>
      </c>
      <c r="I4" s="141">
        <v>12811</v>
      </c>
      <c r="J4" s="141">
        <v>37716</v>
      </c>
      <c r="K4" s="141">
        <v>8082</v>
      </c>
      <c r="L4" s="141">
        <v>3264</v>
      </c>
    </row>
    <row r="5" spans="1:14" ht="15.75" customHeight="1">
      <c r="A5" s="96" t="s">
        <v>127</v>
      </c>
      <c r="B5" s="141">
        <v>7131</v>
      </c>
      <c r="C5" s="141">
        <v>3581</v>
      </c>
      <c r="D5" s="141">
        <v>3566</v>
      </c>
      <c r="E5" s="67">
        <v>4</v>
      </c>
      <c r="F5" s="520" t="s">
        <v>110</v>
      </c>
      <c r="G5" s="67">
        <v>2</v>
      </c>
      <c r="H5" s="141">
        <v>3550</v>
      </c>
      <c r="I5" s="141">
        <v>3532</v>
      </c>
      <c r="J5" s="67">
        <v>9</v>
      </c>
      <c r="K5" s="520" t="s">
        <v>110</v>
      </c>
      <c r="L5" s="67">
        <v>1</v>
      </c>
    </row>
    <row r="6" spans="1:14" ht="15.75" customHeight="1">
      <c r="A6" s="96" t="s">
        <v>126</v>
      </c>
      <c r="B6" s="141">
        <v>6850</v>
      </c>
      <c r="C6" s="141">
        <v>3535</v>
      </c>
      <c r="D6" s="141">
        <v>3244</v>
      </c>
      <c r="E6" s="67">
        <v>141</v>
      </c>
      <c r="F6" s="520" t="s">
        <v>110</v>
      </c>
      <c r="G6" s="67">
        <v>5</v>
      </c>
      <c r="H6" s="141">
        <v>3315</v>
      </c>
      <c r="I6" s="141">
        <v>3000</v>
      </c>
      <c r="J6" s="67">
        <v>223</v>
      </c>
      <c r="K6" s="67">
        <v>1</v>
      </c>
      <c r="L6" s="67">
        <v>18</v>
      </c>
    </row>
    <row r="7" spans="1:14" ht="15.75" customHeight="1">
      <c r="A7" s="96" t="s">
        <v>125</v>
      </c>
      <c r="B7" s="141">
        <v>6528</v>
      </c>
      <c r="C7" s="141">
        <v>3497</v>
      </c>
      <c r="D7" s="141">
        <v>2391</v>
      </c>
      <c r="E7" s="67">
        <v>840</v>
      </c>
      <c r="F7" s="67">
        <v>3</v>
      </c>
      <c r="G7" s="67">
        <v>30</v>
      </c>
      <c r="H7" s="141">
        <v>3031</v>
      </c>
      <c r="I7" s="141">
        <v>1727</v>
      </c>
      <c r="J7" s="141">
        <v>1169</v>
      </c>
      <c r="K7" s="520" t="s">
        <v>110</v>
      </c>
      <c r="L7" s="67">
        <v>48</v>
      </c>
    </row>
    <row r="8" spans="1:14" ht="15.75" customHeight="1">
      <c r="A8" s="96" t="s">
        <v>124</v>
      </c>
      <c r="B8" s="141">
        <v>7347</v>
      </c>
      <c r="C8" s="141">
        <v>3868</v>
      </c>
      <c r="D8" s="141">
        <v>1648</v>
      </c>
      <c r="E8" s="141">
        <v>1958</v>
      </c>
      <c r="F8" s="67">
        <v>4</v>
      </c>
      <c r="G8" s="67">
        <v>66</v>
      </c>
      <c r="H8" s="141">
        <v>3479</v>
      </c>
      <c r="I8" s="67">
        <v>928</v>
      </c>
      <c r="J8" s="141">
        <v>2331</v>
      </c>
      <c r="K8" s="67">
        <v>1</v>
      </c>
      <c r="L8" s="67">
        <v>133</v>
      </c>
    </row>
    <row r="9" spans="1:14" ht="15.75" customHeight="1">
      <c r="A9" s="96" t="s">
        <v>123</v>
      </c>
      <c r="B9" s="141">
        <v>8138</v>
      </c>
      <c r="C9" s="141">
        <v>4170</v>
      </c>
      <c r="D9" s="141">
        <v>1266</v>
      </c>
      <c r="E9" s="141">
        <v>2631</v>
      </c>
      <c r="F9" s="67">
        <v>4</v>
      </c>
      <c r="G9" s="67">
        <v>105</v>
      </c>
      <c r="H9" s="141">
        <v>3968</v>
      </c>
      <c r="I9" s="67">
        <v>713</v>
      </c>
      <c r="J9" s="141">
        <v>2971</v>
      </c>
      <c r="K9" s="67">
        <v>12</v>
      </c>
      <c r="L9" s="67">
        <v>187</v>
      </c>
    </row>
    <row r="10" spans="1:14" ht="15.75" customHeight="1">
      <c r="A10" s="96" t="s">
        <v>122</v>
      </c>
      <c r="B10" s="141">
        <v>9655</v>
      </c>
      <c r="C10" s="141">
        <v>4965</v>
      </c>
      <c r="D10" s="141">
        <v>1279</v>
      </c>
      <c r="E10" s="141">
        <v>3333</v>
      </c>
      <c r="F10" s="67">
        <v>9</v>
      </c>
      <c r="G10" s="67">
        <v>179</v>
      </c>
      <c r="H10" s="141">
        <v>4690</v>
      </c>
      <c r="I10" s="67">
        <v>742</v>
      </c>
      <c r="J10" s="141">
        <v>3532</v>
      </c>
      <c r="K10" s="67">
        <v>26</v>
      </c>
      <c r="L10" s="67">
        <v>289</v>
      </c>
    </row>
    <row r="11" spans="1:14" ht="15.75" customHeight="1">
      <c r="A11" s="96" t="s">
        <v>121</v>
      </c>
      <c r="B11" s="141">
        <v>11750</v>
      </c>
      <c r="C11" s="141">
        <v>5975</v>
      </c>
      <c r="D11" s="141">
        <v>1449</v>
      </c>
      <c r="E11" s="141">
        <v>4072</v>
      </c>
      <c r="F11" s="67">
        <v>19</v>
      </c>
      <c r="G11" s="67">
        <v>268</v>
      </c>
      <c r="H11" s="141">
        <v>5775</v>
      </c>
      <c r="I11" s="67">
        <v>757</v>
      </c>
      <c r="J11" s="141">
        <v>4400</v>
      </c>
      <c r="K11" s="67">
        <v>49</v>
      </c>
      <c r="L11" s="67">
        <v>465</v>
      </c>
    </row>
    <row r="12" spans="1:14" ht="15.75" customHeight="1">
      <c r="A12" s="96" t="s">
        <v>120</v>
      </c>
      <c r="B12" s="141">
        <v>9879</v>
      </c>
      <c r="C12" s="141">
        <v>4967</v>
      </c>
      <c r="D12" s="67">
        <v>992</v>
      </c>
      <c r="E12" s="141">
        <v>3473</v>
      </c>
      <c r="F12" s="67">
        <v>37</v>
      </c>
      <c r="G12" s="67">
        <v>310</v>
      </c>
      <c r="H12" s="141">
        <v>4912</v>
      </c>
      <c r="I12" s="67">
        <v>506</v>
      </c>
      <c r="J12" s="141">
        <v>3727</v>
      </c>
      <c r="K12" s="67">
        <v>81</v>
      </c>
      <c r="L12" s="67">
        <v>495</v>
      </c>
    </row>
    <row r="13" spans="1:14" ht="15.75" customHeight="1">
      <c r="A13" s="96" t="s">
        <v>119</v>
      </c>
      <c r="B13" s="141">
        <v>8431</v>
      </c>
      <c r="C13" s="141">
        <v>4208</v>
      </c>
      <c r="D13" s="67">
        <v>617</v>
      </c>
      <c r="E13" s="141">
        <v>3153</v>
      </c>
      <c r="F13" s="67">
        <v>48</v>
      </c>
      <c r="G13" s="67">
        <v>274</v>
      </c>
      <c r="H13" s="141">
        <v>4223</v>
      </c>
      <c r="I13" s="67">
        <v>300</v>
      </c>
      <c r="J13" s="141">
        <v>3311</v>
      </c>
      <c r="K13" s="67">
        <v>163</v>
      </c>
      <c r="L13" s="67">
        <v>378</v>
      </c>
    </row>
    <row r="14" spans="1:14" ht="15.75" customHeight="1">
      <c r="A14" s="96" t="s">
        <v>118</v>
      </c>
      <c r="B14" s="141">
        <v>7438</v>
      </c>
      <c r="C14" s="141">
        <v>3543</v>
      </c>
      <c r="D14" s="67">
        <v>356</v>
      </c>
      <c r="E14" s="141">
        <v>2833</v>
      </c>
      <c r="F14" s="67">
        <v>67</v>
      </c>
      <c r="G14" s="67">
        <v>202</v>
      </c>
      <c r="H14" s="141">
        <v>3895</v>
      </c>
      <c r="I14" s="67">
        <v>148</v>
      </c>
      <c r="J14" s="141">
        <v>3087</v>
      </c>
      <c r="K14" s="67">
        <v>260</v>
      </c>
      <c r="L14" s="67">
        <v>336</v>
      </c>
    </row>
    <row r="15" spans="1:14" ht="15.75" customHeight="1">
      <c r="A15" s="96" t="s">
        <v>117</v>
      </c>
      <c r="B15" s="141">
        <v>8845</v>
      </c>
      <c r="C15" s="141">
        <v>4052</v>
      </c>
      <c r="D15" s="67">
        <v>268</v>
      </c>
      <c r="E15" s="141">
        <v>3364</v>
      </c>
      <c r="F15" s="67">
        <v>136</v>
      </c>
      <c r="G15" s="67">
        <v>199</v>
      </c>
      <c r="H15" s="141">
        <v>4793</v>
      </c>
      <c r="I15" s="67">
        <v>157</v>
      </c>
      <c r="J15" s="141">
        <v>3737</v>
      </c>
      <c r="K15" s="67">
        <v>549</v>
      </c>
      <c r="L15" s="67">
        <v>278</v>
      </c>
    </row>
    <row r="16" spans="1:14" ht="15.75" customHeight="1">
      <c r="A16" s="96" t="s">
        <v>116</v>
      </c>
      <c r="B16" s="141">
        <v>11193</v>
      </c>
      <c r="C16" s="141">
        <v>5202</v>
      </c>
      <c r="D16" s="67">
        <v>204</v>
      </c>
      <c r="E16" s="141">
        <v>4399</v>
      </c>
      <c r="F16" s="67">
        <v>275</v>
      </c>
      <c r="G16" s="67">
        <v>212</v>
      </c>
      <c r="H16" s="141">
        <v>5991</v>
      </c>
      <c r="I16" s="67">
        <v>120</v>
      </c>
      <c r="J16" s="141">
        <v>4342</v>
      </c>
      <c r="K16" s="141">
        <v>1135</v>
      </c>
      <c r="L16" s="67">
        <v>284</v>
      </c>
    </row>
    <row r="17" spans="1:12" ht="15.75" customHeight="1">
      <c r="A17" s="96" t="s">
        <v>115</v>
      </c>
      <c r="B17" s="141">
        <v>8867</v>
      </c>
      <c r="C17" s="141">
        <v>4197</v>
      </c>
      <c r="D17" s="67">
        <v>71</v>
      </c>
      <c r="E17" s="141">
        <v>3581</v>
      </c>
      <c r="F17" s="67">
        <v>344</v>
      </c>
      <c r="G17" s="67">
        <v>105</v>
      </c>
      <c r="H17" s="141">
        <v>4670</v>
      </c>
      <c r="I17" s="67">
        <v>71</v>
      </c>
      <c r="J17" s="141">
        <v>2846</v>
      </c>
      <c r="K17" s="141">
        <v>1420</v>
      </c>
      <c r="L17" s="67">
        <v>183</v>
      </c>
    </row>
    <row r="18" spans="1:12" ht="15.75" customHeight="1">
      <c r="A18" s="96" t="s">
        <v>114</v>
      </c>
      <c r="B18" s="141">
        <v>6186</v>
      </c>
      <c r="C18" s="141">
        <v>2830</v>
      </c>
      <c r="D18" s="67">
        <v>28</v>
      </c>
      <c r="E18" s="141">
        <v>2300</v>
      </c>
      <c r="F18" s="67">
        <v>369</v>
      </c>
      <c r="G18" s="67">
        <v>53</v>
      </c>
      <c r="H18" s="141">
        <v>3356</v>
      </c>
      <c r="I18" s="67">
        <v>42</v>
      </c>
      <c r="J18" s="141">
        <v>1432</v>
      </c>
      <c r="K18" s="141">
        <v>1615</v>
      </c>
      <c r="L18" s="67">
        <v>90</v>
      </c>
    </row>
    <row r="19" spans="1:12" ht="15.75" customHeight="1">
      <c r="A19" s="96" t="s">
        <v>113</v>
      </c>
      <c r="B19" s="141">
        <v>3679</v>
      </c>
      <c r="C19" s="141">
        <v>1418</v>
      </c>
      <c r="D19" s="67">
        <v>12</v>
      </c>
      <c r="E19" s="141">
        <v>1066</v>
      </c>
      <c r="F19" s="67">
        <v>282</v>
      </c>
      <c r="G19" s="67">
        <v>8</v>
      </c>
      <c r="H19" s="141">
        <v>2261</v>
      </c>
      <c r="I19" s="67">
        <v>33</v>
      </c>
      <c r="J19" s="67">
        <v>496</v>
      </c>
      <c r="K19" s="141">
        <v>1513</v>
      </c>
      <c r="L19" s="67">
        <v>52</v>
      </c>
    </row>
    <row r="20" spans="1:12" ht="15.75" customHeight="1">
      <c r="A20" s="96" t="s">
        <v>112</v>
      </c>
      <c r="B20" s="141">
        <v>1672</v>
      </c>
      <c r="C20" s="67">
        <v>490</v>
      </c>
      <c r="D20" s="67">
        <v>4</v>
      </c>
      <c r="E20" s="67">
        <v>295</v>
      </c>
      <c r="F20" s="67">
        <v>166</v>
      </c>
      <c r="G20" s="67">
        <v>3</v>
      </c>
      <c r="H20" s="141">
        <v>1182</v>
      </c>
      <c r="I20" s="67">
        <v>30</v>
      </c>
      <c r="J20" s="67">
        <v>92</v>
      </c>
      <c r="K20" s="67">
        <v>920</v>
      </c>
      <c r="L20" s="67">
        <v>22</v>
      </c>
    </row>
    <row r="21" spans="1:12" ht="15.75" customHeight="1">
      <c r="A21" s="96" t="s">
        <v>111</v>
      </c>
      <c r="B21" s="67">
        <v>444</v>
      </c>
      <c r="C21" s="67">
        <v>83</v>
      </c>
      <c r="D21" s="67">
        <v>1</v>
      </c>
      <c r="E21" s="67">
        <v>37</v>
      </c>
      <c r="F21" s="67">
        <v>37</v>
      </c>
      <c r="G21" s="520" t="s">
        <v>110</v>
      </c>
      <c r="H21" s="67">
        <v>361</v>
      </c>
      <c r="I21" s="67">
        <v>5</v>
      </c>
      <c r="J21" s="67">
        <v>9</v>
      </c>
      <c r="K21" s="67">
        <v>291</v>
      </c>
      <c r="L21" s="67">
        <v>5</v>
      </c>
    </row>
    <row r="22" spans="1:12" ht="15.75" customHeight="1">
      <c r="A22" s="97" t="s">
        <v>511</v>
      </c>
      <c r="B22" s="67">
        <v>68</v>
      </c>
      <c r="C22" s="67">
        <v>10</v>
      </c>
      <c r="D22" s="98" t="s">
        <v>110</v>
      </c>
      <c r="E22" s="67">
        <v>3</v>
      </c>
      <c r="F22" s="67">
        <v>7</v>
      </c>
      <c r="G22" s="520" t="s">
        <v>110</v>
      </c>
      <c r="H22" s="67">
        <v>58</v>
      </c>
      <c r="I22" s="520" t="s">
        <v>110</v>
      </c>
      <c r="J22" s="67">
        <v>2</v>
      </c>
      <c r="K22" s="67">
        <v>46</v>
      </c>
      <c r="L22" s="520" t="s">
        <v>110</v>
      </c>
    </row>
    <row r="23" spans="1:12" ht="15.75" customHeight="1">
      <c r="A23" s="97" t="s">
        <v>109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</row>
    <row r="24" spans="1:12" ht="15.75" customHeight="1">
      <c r="A24" s="96" t="s">
        <v>54</v>
      </c>
      <c r="B24" s="95">
        <f t="shared" ref="B24:L24" si="0">SUM(B15:B22)</f>
        <v>40954</v>
      </c>
      <c r="C24" s="95">
        <f t="shared" si="0"/>
        <v>18282</v>
      </c>
      <c r="D24" s="95">
        <f t="shared" si="0"/>
        <v>588</v>
      </c>
      <c r="E24" s="95">
        <f t="shared" si="0"/>
        <v>15045</v>
      </c>
      <c r="F24" s="95">
        <f t="shared" si="0"/>
        <v>1616</v>
      </c>
      <c r="G24" s="95">
        <f t="shared" si="0"/>
        <v>580</v>
      </c>
      <c r="H24" s="95">
        <f t="shared" si="0"/>
        <v>22672</v>
      </c>
      <c r="I24" s="95">
        <f t="shared" si="0"/>
        <v>458</v>
      </c>
      <c r="J24" s="95">
        <f t="shared" si="0"/>
        <v>12956</v>
      </c>
      <c r="K24" s="95">
        <f t="shared" si="0"/>
        <v>7489</v>
      </c>
      <c r="L24" s="95">
        <f t="shared" si="0"/>
        <v>914</v>
      </c>
    </row>
    <row r="25" spans="1:12" ht="15.75" customHeight="1">
      <c r="A25" s="96" t="s">
        <v>108</v>
      </c>
      <c r="B25" s="95">
        <f t="shared" ref="B25:L25" si="1">SUM(B17:B22)</f>
        <v>20916</v>
      </c>
      <c r="C25" s="95">
        <f t="shared" si="1"/>
        <v>9028</v>
      </c>
      <c r="D25" s="95">
        <f t="shared" si="1"/>
        <v>116</v>
      </c>
      <c r="E25" s="95">
        <f t="shared" si="1"/>
        <v>7282</v>
      </c>
      <c r="F25" s="95">
        <f t="shared" si="1"/>
        <v>1205</v>
      </c>
      <c r="G25" s="95">
        <f t="shared" si="1"/>
        <v>169</v>
      </c>
      <c r="H25" s="95">
        <f t="shared" si="1"/>
        <v>11888</v>
      </c>
      <c r="I25" s="95">
        <f t="shared" si="1"/>
        <v>181</v>
      </c>
      <c r="J25" s="95">
        <f t="shared" si="1"/>
        <v>4877</v>
      </c>
      <c r="K25" s="95">
        <f t="shared" si="1"/>
        <v>5805</v>
      </c>
      <c r="L25" s="95">
        <f t="shared" si="1"/>
        <v>352</v>
      </c>
    </row>
    <row r="26" spans="1:12" ht="15.75" customHeight="1" thickBot="1">
      <c r="A26" s="94" t="s">
        <v>107</v>
      </c>
      <c r="B26" s="93">
        <f t="shared" ref="B26:L26" si="2">SUM(B19:B22)</f>
        <v>5863</v>
      </c>
      <c r="C26" s="93">
        <f t="shared" si="2"/>
        <v>2001</v>
      </c>
      <c r="D26" s="93">
        <f t="shared" si="2"/>
        <v>17</v>
      </c>
      <c r="E26" s="93">
        <f t="shared" si="2"/>
        <v>1401</v>
      </c>
      <c r="F26" s="93">
        <f t="shared" si="2"/>
        <v>492</v>
      </c>
      <c r="G26" s="93">
        <f t="shared" si="2"/>
        <v>11</v>
      </c>
      <c r="H26" s="93">
        <f t="shared" si="2"/>
        <v>3862</v>
      </c>
      <c r="I26" s="93">
        <f t="shared" si="2"/>
        <v>68</v>
      </c>
      <c r="J26" s="93">
        <f t="shared" si="2"/>
        <v>599</v>
      </c>
      <c r="K26" s="93">
        <f t="shared" si="2"/>
        <v>2770</v>
      </c>
      <c r="L26" s="93">
        <f t="shared" si="2"/>
        <v>79</v>
      </c>
    </row>
    <row r="27" spans="1:12" ht="15" customHeight="1">
      <c r="A27" s="92" t="s">
        <v>106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</row>
    <row r="28" spans="1:12" ht="15" customHeight="1">
      <c r="A28" s="2" t="s">
        <v>0</v>
      </c>
    </row>
  </sheetData>
  <mergeCells count="4">
    <mergeCell ref="A2:A3"/>
    <mergeCell ref="B2:B3"/>
    <mergeCell ref="C2:G2"/>
    <mergeCell ref="H2:L2"/>
  </mergeCells>
  <phoneticPr fontId="2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5"/>
  <sheetViews>
    <sheetView view="pageBreakPreview" zoomScaleNormal="100" zoomScaleSheetLayoutView="100" workbookViewId="0"/>
  </sheetViews>
  <sheetFormatPr defaultColWidth="9" defaultRowHeight="13.2"/>
  <cols>
    <col min="1" max="1" width="7" style="1" customWidth="1"/>
    <col min="2" max="2" width="19.69921875" style="1" customWidth="1"/>
    <col min="3" max="9" width="8.59765625" style="1" customWidth="1"/>
    <col min="10" max="16384" width="9" style="1"/>
  </cols>
  <sheetData>
    <row r="1" spans="1:9" ht="29.25" customHeight="1">
      <c r="A1" s="21" t="s">
        <v>172</v>
      </c>
      <c r="B1" s="20"/>
      <c r="C1" s="20"/>
      <c r="D1" s="20"/>
      <c r="E1" s="20"/>
      <c r="F1" s="20"/>
      <c r="G1" s="20"/>
      <c r="H1" s="20"/>
      <c r="I1" s="19"/>
    </row>
    <row r="2" spans="1:9" ht="14.25" customHeight="1" thickBot="1">
      <c r="A2" s="21"/>
      <c r="B2" s="21"/>
      <c r="C2" s="20"/>
      <c r="D2" s="20"/>
      <c r="E2" s="20"/>
      <c r="F2" s="20"/>
      <c r="G2" s="19" t="s">
        <v>171</v>
      </c>
      <c r="H2" s="20"/>
      <c r="I2" s="20"/>
    </row>
    <row r="3" spans="1:9" ht="14.25" customHeight="1">
      <c r="A3" s="400" t="s">
        <v>165</v>
      </c>
      <c r="B3" s="383"/>
      <c r="C3" s="402" t="s">
        <v>170</v>
      </c>
      <c r="D3" s="402" t="s">
        <v>169</v>
      </c>
      <c r="E3" s="404" t="s">
        <v>168</v>
      </c>
      <c r="F3" s="405"/>
      <c r="G3" s="405"/>
    </row>
    <row r="4" spans="1:9" ht="22.5" customHeight="1">
      <c r="A4" s="401"/>
      <c r="B4" s="373"/>
      <c r="C4" s="403"/>
      <c r="D4" s="403"/>
      <c r="E4" s="117" t="s">
        <v>30</v>
      </c>
      <c r="F4" s="114" t="s">
        <v>167</v>
      </c>
      <c r="G4" s="113" t="s">
        <v>166</v>
      </c>
    </row>
    <row r="5" spans="1:9" ht="14.25" customHeight="1">
      <c r="A5" s="398" t="s">
        <v>159</v>
      </c>
      <c r="B5" s="399"/>
      <c r="C5" s="7">
        <v>57049</v>
      </c>
      <c r="D5" s="7">
        <v>141968</v>
      </c>
      <c r="E5" s="7">
        <v>5137</v>
      </c>
      <c r="F5" s="7">
        <v>20620</v>
      </c>
      <c r="G5" s="7">
        <v>6833</v>
      </c>
    </row>
    <row r="6" spans="1:9" ht="14.25" customHeight="1">
      <c r="A6" s="20" t="s">
        <v>158</v>
      </c>
      <c r="B6" s="56"/>
      <c r="C6" s="7">
        <v>40640</v>
      </c>
      <c r="D6" s="7">
        <v>124697</v>
      </c>
      <c r="E6" s="7">
        <v>5111</v>
      </c>
      <c r="F6" s="7">
        <v>20486</v>
      </c>
      <c r="G6" s="7">
        <v>6796</v>
      </c>
    </row>
    <row r="7" spans="1:9" ht="14.25" customHeight="1">
      <c r="A7" s="20" t="s">
        <v>157</v>
      </c>
      <c r="B7" s="56"/>
      <c r="C7" s="7">
        <v>35278</v>
      </c>
      <c r="D7" s="7">
        <v>101179</v>
      </c>
      <c r="E7" s="7">
        <v>4525</v>
      </c>
      <c r="F7" s="7">
        <v>17254</v>
      </c>
      <c r="G7" s="7">
        <v>6040</v>
      </c>
    </row>
    <row r="8" spans="1:9" ht="14.25" customHeight="1">
      <c r="A8" s="20"/>
      <c r="B8" s="111" t="s">
        <v>156</v>
      </c>
      <c r="C8" s="7">
        <v>12815</v>
      </c>
      <c r="D8" s="7">
        <v>25630</v>
      </c>
      <c r="E8" s="7" t="s">
        <v>110</v>
      </c>
      <c r="F8" s="7" t="s">
        <v>110</v>
      </c>
      <c r="G8" s="7" t="s">
        <v>110</v>
      </c>
    </row>
    <row r="9" spans="1:9" ht="14.25" customHeight="1">
      <c r="A9" s="20"/>
      <c r="B9" s="111" t="s">
        <v>155</v>
      </c>
      <c r="C9" s="7">
        <v>17490</v>
      </c>
      <c r="D9" s="7">
        <v>63899</v>
      </c>
      <c r="E9" s="7">
        <v>4313</v>
      </c>
      <c r="F9" s="7">
        <v>16663</v>
      </c>
      <c r="G9" s="7">
        <v>5781</v>
      </c>
    </row>
    <row r="10" spans="1:9" ht="14.25" customHeight="1">
      <c r="A10" s="20"/>
      <c r="B10" s="111" t="s">
        <v>154</v>
      </c>
      <c r="C10" s="7">
        <v>801</v>
      </c>
      <c r="D10" s="7">
        <v>1818</v>
      </c>
      <c r="E10" s="7">
        <v>10</v>
      </c>
      <c r="F10" s="7">
        <v>26</v>
      </c>
      <c r="G10" s="7">
        <v>10</v>
      </c>
    </row>
    <row r="11" spans="1:9" ht="14.25" customHeight="1">
      <c r="A11" s="20"/>
      <c r="B11" s="111" t="s">
        <v>153</v>
      </c>
      <c r="C11" s="7">
        <v>4172</v>
      </c>
      <c r="D11" s="7">
        <v>9832</v>
      </c>
      <c r="E11" s="7">
        <v>202</v>
      </c>
      <c r="F11" s="7">
        <v>565</v>
      </c>
      <c r="G11" s="7">
        <v>249</v>
      </c>
    </row>
    <row r="12" spans="1:9" ht="14.25" customHeight="1">
      <c r="A12" s="20" t="s">
        <v>152</v>
      </c>
      <c r="B12" s="50"/>
      <c r="C12" s="7">
        <v>5362</v>
      </c>
      <c r="D12" s="7">
        <v>23518</v>
      </c>
      <c r="E12" s="7">
        <v>586</v>
      </c>
      <c r="F12" s="7">
        <v>3232</v>
      </c>
      <c r="G12" s="7">
        <v>756</v>
      </c>
    </row>
    <row r="13" spans="1:9" ht="14.25" customHeight="1">
      <c r="A13" s="20"/>
      <c r="B13" s="111" t="s">
        <v>151</v>
      </c>
      <c r="C13" s="7">
        <v>230</v>
      </c>
      <c r="D13" s="7">
        <v>920</v>
      </c>
      <c r="E13" s="7" t="s">
        <v>110</v>
      </c>
      <c r="F13" s="7" t="s">
        <v>110</v>
      </c>
      <c r="G13" s="7" t="s">
        <v>110</v>
      </c>
    </row>
    <row r="14" spans="1:9" ht="14.25" customHeight="1">
      <c r="A14" s="20"/>
      <c r="B14" s="111" t="s">
        <v>150</v>
      </c>
      <c r="C14" s="7">
        <v>854</v>
      </c>
      <c r="D14" s="7">
        <v>2562</v>
      </c>
      <c r="E14" s="7" t="s">
        <v>110</v>
      </c>
      <c r="F14" s="7" t="s">
        <v>110</v>
      </c>
      <c r="G14" s="7" t="s">
        <v>110</v>
      </c>
    </row>
    <row r="15" spans="1:9" ht="14.25" customHeight="1">
      <c r="A15" s="20"/>
      <c r="B15" s="111" t="s">
        <v>149</v>
      </c>
      <c r="C15" s="7">
        <v>914</v>
      </c>
      <c r="D15" s="7">
        <v>5353</v>
      </c>
      <c r="E15" s="7">
        <v>159</v>
      </c>
      <c r="F15" s="7">
        <v>943</v>
      </c>
      <c r="G15" s="7">
        <v>210</v>
      </c>
    </row>
    <row r="16" spans="1:9" ht="14.25" customHeight="1">
      <c r="A16" s="20"/>
      <c r="B16" s="111" t="s">
        <v>148</v>
      </c>
      <c r="C16" s="7">
        <v>1565</v>
      </c>
      <c r="D16" s="7">
        <v>7305</v>
      </c>
      <c r="E16" s="7">
        <v>167</v>
      </c>
      <c r="F16" s="7">
        <v>839</v>
      </c>
      <c r="G16" s="7">
        <v>217</v>
      </c>
    </row>
    <row r="17" spans="1:8" ht="14.25" customHeight="1">
      <c r="A17" s="20"/>
      <c r="B17" s="111" t="s">
        <v>147</v>
      </c>
      <c r="C17" s="7">
        <v>125</v>
      </c>
      <c r="D17" s="7">
        <v>410</v>
      </c>
      <c r="E17" s="7">
        <v>6</v>
      </c>
      <c r="F17" s="7">
        <v>29</v>
      </c>
      <c r="G17" s="7">
        <v>8</v>
      </c>
    </row>
    <row r="18" spans="1:8" ht="14.25" customHeight="1">
      <c r="A18" s="20"/>
      <c r="B18" s="111" t="s">
        <v>146</v>
      </c>
      <c r="C18" s="7">
        <v>508</v>
      </c>
      <c r="D18" s="7">
        <v>2347</v>
      </c>
      <c r="E18" s="7">
        <v>85</v>
      </c>
      <c r="F18" s="7">
        <v>410</v>
      </c>
      <c r="G18" s="7">
        <v>99</v>
      </c>
    </row>
    <row r="19" spans="1:8" ht="14.25" customHeight="1">
      <c r="A19" s="20"/>
      <c r="B19" s="111" t="s">
        <v>145</v>
      </c>
      <c r="C19" s="7">
        <v>82</v>
      </c>
      <c r="D19" s="7">
        <v>430</v>
      </c>
      <c r="E19" s="7">
        <v>10</v>
      </c>
      <c r="F19" s="7">
        <v>74</v>
      </c>
      <c r="G19" s="7">
        <v>13</v>
      </c>
    </row>
    <row r="20" spans="1:8" ht="14.25" customHeight="1">
      <c r="A20" s="20"/>
      <c r="B20" s="111" t="s">
        <v>144</v>
      </c>
      <c r="C20" s="7">
        <v>259</v>
      </c>
      <c r="D20" s="7">
        <v>1693</v>
      </c>
      <c r="E20" s="7">
        <v>113</v>
      </c>
      <c r="F20" s="7">
        <v>757</v>
      </c>
      <c r="G20" s="7">
        <v>157</v>
      </c>
    </row>
    <row r="21" spans="1:8" ht="14.25" customHeight="1">
      <c r="A21" s="20"/>
      <c r="B21" s="111" t="s">
        <v>143</v>
      </c>
      <c r="C21" s="7">
        <v>224</v>
      </c>
      <c r="D21" s="7">
        <v>468</v>
      </c>
      <c r="E21" s="7" t="s">
        <v>110</v>
      </c>
      <c r="F21" s="7" t="s">
        <v>110</v>
      </c>
      <c r="G21" s="7" t="s">
        <v>110</v>
      </c>
    </row>
    <row r="22" spans="1:8" ht="14.25" customHeight="1">
      <c r="A22" s="20"/>
      <c r="B22" s="111" t="s">
        <v>142</v>
      </c>
      <c r="C22" s="7">
        <v>601</v>
      </c>
      <c r="D22" s="7">
        <v>2030</v>
      </c>
      <c r="E22" s="7">
        <v>46</v>
      </c>
      <c r="F22" s="7">
        <v>180</v>
      </c>
      <c r="G22" s="7">
        <v>52</v>
      </c>
    </row>
    <row r="23" spans="1:8" ht="14.25" customHeight="1">
      <c r="A23" s="20" t="s">
        <v>141</v>
      </c>
      <c r="B23" s="56"/>
      <c r="C23" s="7">
        <v>428</v>
      </c>
      <c r="D23" s="7">
        <v>1107</v>
      </c>
      <c r="E23" s="7">
        <v>26</v>
      </c>
      <c r="F23" s="7">
        <v>134</v>
      </c>
      <c r="G23" s="7">
        <v>37</v>
      </c>
    </row>
    <row r="24" spans="1:8" ht="14.25" customHeight="1">
      <c r="A24" s="20" t="s">
        <v>140</v>
      </c>
      <c r="B24" s="56"/>
      <c r="C24" s="7">
        <v>15867</v>
      </c>
      <c r="D24" s="7">
        <v>15867</v>
      </c>
      <c r="E24" s="7" t="s">
        <v>110</v>
      </c>
      <c r="F24" s="7" t="s">
        <v>110</v>
      </c>
      <c r="G24" s="7" t="s">
        <v>110</v>
      </c>
    </row>
    <row r="25" spans="1:8" ht="14.25" customHeight="1">
      <c r="A25" s="20" t="s">
        <v>139</v>
      </c>
      <c r="B25" s="56"/>
      <c r="C25" s="7"/>
      <c r="D25" s="7"/>
      <c r="E25" s="7"/>
      <c r="F25" s="7"/>
      <c r="G25" s="7"/>
    </row>
    <row r="26" spans="1:8" ht="14.25" customHeight="1">
      <c r="A26" s="20" t="s">
        <v>138</v>
      </c>
      <c r="B26" s="56"/>
      <c r="C26" s="7">
        <v>604</v>
      </c>
      <c r="D26" s="7">
        <v>1583</v>
      </c>
      <c r="E26" s="7">
        <v>96</v>
      </c>
      <c r="F26" s="7">
        <v>267</v>
      </c>
      <c r="G26" s="7">
        <v>117</v>
      </c>
    </row>
    <row r="27" spans="1:8" ht="14.25" customHeight="1" thickBot="1">
      <c r="A27" s="107" t="s">
        <v>137</v>
      </c>
      <c r="B27" s="106"/>
      <c r="C27" s="116">
        <v>83</v>
      </c>
      <c r="D27" s="116">
        <v>211</v>
      </c>
      <c r="E27" s="116">
        <v>6</v>
      </c>
      <c r="F27" s="116">
        <v>16</v>
      </c>
      <c r="G27" s="116">
        <v>6</v>
      </c>
    </row>
    <row r="28" spans="1:8" ht="13.8" thickBot="1"/>
    <row r="29" spans="1:8">
      <c r="A29" s="400" t="s">
        <v>165</v>
      </c>
      <c r="B29" s="383"/>
      <c r="C29" s="404" t="s">
        <v>164</v>
      </c>
      <c r="D29" s="405"/>
      <c r="E29" s="406"/>
      <c r="F29" s="404" t="s">
        <v>163</v>
      </c>
      <c r="G29" s="405"/>
      <c r="H29" s="405"/>
    </row>
    <row r="30" spans="1:8" ht="21.6">
      <c r="A30" s="401"/>
      <c r="B30" s="373"/>
      <c r="C30" s="114" t="s">
        <v>30</v>
      </c>
      <c r="D30" s="114" t="s">
        <v>161</v>
      </c>
      <c r="E30" s="115" t="s">
        <v>162</v>
      </c>
      <c r="F30" s="114" t="s">
        <v>30</v>
      </c>
      <c r="G30" s="114" t="s">
        <v>161</v>
      </c>
      <c r="H30" s="113" t="s">
        <v>160</v>
      </c>
    </row>
    <row r="31" spans="1:8" ht="14.25" customHeight="1">
      <c r="A31" s="398" t="s">
        <v>159</v>
      </c>
      <c r="B31" s="399"/>
      <c r="C31" s="108">
        <v>13499</v>
      </c>
      <c r="D31" s="108">
        <v>54371</v>
      </c>
      <c r="E31" s="108">
        <v>23098</v>
      </c>
      <c r="F31" s="109">
        <v>25627</v>
      </c>
      <c r="G31" s="109">
        <v>62292</v>
      </c>
      <c r="H31" s="109">
        <v>39085</v>
      </c>
    </row>
    <row r="32" spans="1:8" ht="14.25" customHeight="1">
      <c r="A32" s="20" t="s">
        <v>158</v>
      </c>
      <c r="B32" s="56"/>
      <c r="C32" s="108">
        <v>13444</v>
      </c>
      <c r="D32" s="108">
        <v>54133</v>
      </c>
      <c r="E32" s="108">
        <v>23011</v>
      </c>
      <c r="F32" s="109">
        <v>19841</v>
      </c>
      <c r="G32" s="109">
        <v>56272</v>
      </c>
      <c r="H32" s="109">
        <v>33224</v>
      </c>
    </row>
    <row r="33" spans="1:8" ht="14.25" customHeight="1">
      <c r="A33" s="20" t="s">
        <v>157</v>
      </c>
      <c r="B33" s="56"/>
      <c r="C33" s="108">
        <v>11386</v>
      </c>
      <c r="D33" s="108">
        <v>43220</v>
      </c>
      <c r="E33" s="108">
        <v>19644</v>
      </c>
      <c r="F33" s="109">
        <v>15012</v>
      </c>
      <c r="G33" s="109">
        <v>34854</v>
      </c>
      <c r="H33" s="109">
        <v>25658</v>
      </c>
    </row>
    <row r="34" spans="1:8" ht="14.25" customHeight="1">
      <c r="A34" s="20"/>
      <c r="B34" s="111" t="s">
        <v>156</v>
      </c>
      <c r="C34" s="108" t="s">
        <v>110</v>
      </c>
      <c r="D34" s="108" t="s">
        <v>110</v>
      </c>
      <c r="E34" s="108" t="s">
        <v>110</v>
      </c>
      <c r="F34" s="109">
        <v>8605</v>
      </c>
      <c r="G34" s="110">
        <v>17210</v>
      </c>
      <c r="H34" s="109">
        <v>16059</v>
      </c>
    </row>
    <row r="35" spans="1:8" ht="14.25" customHeight="1">
      <c r="A35" s="20"/>
      <c r="B35" s="111" t="s">
        <v>155</v>
      </c>
      <c r="C35" s="108">
        <v>10206</v>
      </c>
      <c r="D35" s="108">
        <v>39902</v>
      </c>
      <c r="E35" s="108">
        <v>17816</v>
      </c>
      <c r="F35" s="109">
        <v>3828</v>
      </c>
      <c r="G35" s="110">
        <v>12137</v>
      </c>
      <c r="H35" s="112">
        <v>6872</v>
      </c>
    </row>
    <row r="36" spans="1:8" ht="14.25" customHeight="1">
      <c r="A36" s="20"/>
      <c r="B36" s="111" t="s">
        <v>154</v>
      </c>
      <c r="C36" s="108">
        <v>117</v>
      </c>
      <c r="D36" s="108">
        <v>322</v>
      </c>
      <c r="E36" s="108">
        <v>168</v>
      </c>
      <c r="F36" s="110">
        <v>495</v>
      </c>
      <c r="G36" s="110">
        <v>1068</v>
      </c>
      <c r="H36" s="112">
        <v>511</v>
      </c>
    </row>
    <row r="37" spans="1:8" ht="14.25" customHeight="1">
      <c r="A37" s="20"/>
      <c r="B37" s="111" t="s">
        <v>153</v>
      </c>
      <c r="C37" s="108">
        <v>1063</v>
      </c>
      <c r="D37" s="108">
        <v>2996</v>
      </c>
      <c r="E37" s="108">
        <v>1660</v>
      </c>
      <c r="F37" s="109">
        <v>2084</v>
      </c>
      <c r="G37" s="110">
        <v>4439</v>
      </c>
      <c r="H37" s="112">
        <v>2216</v>
      </c>
    </row>
    <row r="38" spans="1:8" ht="14.25" customHeight="1">
      <c r="A38" s="20" t="s">
        <v>152</v>
      </c>
      <c r="B38" s="50"/>
      <c r="C38" s="108">
        <v>2058</v>
      </c>
      <c r="D38" s="108">
        <v>10913</v>
      </c>
      <c r="E38" s="108">
        <v>3367</v>
      </c>
      <c r="F38" s="110">
        <v>4829</v>
      </c>
      <c r="G38" s="110">
        <v>21418</v>
      </c>
      <c r="H38" s="112">
        <v>7566</v>
      </c>
    </row>
    <row r="39" spans="1:8" ht="14.25" customHeight="1">
      <c r="A39" s="20"/>
      <c r="B39" s="111" t="s">
        <v>151</v>
      </c>
      <c r="C39" s="108" t="s">
        <v>110</v>
      </c>
      <c r="D39" s="108" t="s">
        <v>110</v>
      </c>
      <c r="E39" s="108" t="s">
        <v>110</v>
      </c>
      <c r="F39" s="110">
        <v>223</v>
      </c>
      <c r="G39" s="110">
        <v>892</v>
      </c>
      <c r="H39" s="112">
        <v>463</v>
      </c>
    </row>
    <row r="40" spans="1:8" ht="14.25" customHeight="1">
      <c r="A40" s="20"/>
      <c r="B40" s="111" t="s">
        <v>150</v>
      </c>
      <c r="C40" s="108" t="s">
        <v>110</v>
      </c>
      <c r="D40" s="108" t="s">
        <v>110</v>
      </c>
      <c r="E40" s="108" t="s">
        <v>110</v>
      </c>
      <c r="F40" s="109">
        <v>836</v>
      </c>
      <c r="G40" s="109">
        <v>2508</v>
      </c>
      <c r="H40" s="109">
        <v>1401</v>
      </c>
    </row>
    <row r="41" spans="1:8" ht="14.25" customHeight="1">
      <c r="A41" s="20"/>
      <c r="B41" s="111" t="s">
        <v>149</v>
      </c>
      <c r="C41" s="108">
        <v>587</v>
      </c>
      <c r="D41" s="108">
        <v>3532</v>
      </c>
      <c r="E41" s="108">
        <v>1038</v>
      </c>
      <c r="F41" s="109">
        <v>870</v>
      </c>
      <c r="G41" s="110">
        <v>5099</v>
      </c>
      <c r="H41" s="109">
        <v>1708</v>
      </c>
    </row>
    <row r="42" spans="1:8" ht="14.25" customHeight="1">
      <c r="A42" s="20"/>
      <c r="B42" s="111" t="s">
        <v>148</v>
      </c>
      <c r="C42" s="108">
        <v>687</v>
      </c>
      <c r="D42" s="108">
        <v>3429</v>
      </c>
      <c r="E42" s="108">
        <v>1142</v>
      </c>
      <c r="F42" s="109">
        <v>1491</v>
      </c>
      <c r="G42" s="110">
        <v>6942</v>
      </c>
      <c r="H42" s="109">
        <v>1762</v>
      </c>
    </row>
    <row r="43" spans="1:8" ht="14.25" customHeight="1">
      <c r="A43" s="20"/>
      <c r="B43" s="111" t="s">
        <v>147</v>
      </c>
      <c r="C43" s="108">
        <v>26</v>
      </c>
      <c r="D43" s="108">
        <v>100</v>
      </c>
      <c r="E43" s="108">
        <v>36</v>
      </c>
      <c r="F43" s="109">
        <v>101</v>
      </c>
      <c r="G43" s="110">
        <v>329</v>
      </c>
      <c r="H43" s="109">
        <v>212</v>
      </c>
    </row>
    <row r="44" spans="1:8" ht="14.25" customHeight="1">
      <c r="A44" s="20"/>
      <c r="B44" s="111" t="s">
        <v>146</v>
      </c>
      <c r="C44" s="108">
        <v>314</v>
      </c>
      <c r="D44" s="108">
        <v>1491</v>
      </c>
      <c r="E44" s="108">
        <v>439</v>
      </c>
      <c r="F44" s="109">
        <v>418</v>
      </c>
      <c r="G44" s="110">
        <v>1918</v>
      </c>
      <c r="H44" s="112">
        <v>797</v>
      </c>
    </row>
    <row r="45" spans="1:8" ht="14.25" customHeight="1">
      <c r="A45" s="20"/>
      <c r="B45" s="111" t="s">
        <v>145</v>
      </c>
      <c r="C45" s="108">
        <v>18</v>
      </c>
      <c r="D45" s="108">
        <v>124</v>
      </c>
      <c r="E45" s="108">
        <v>33</v>
      </c>
      <c r="F45" s="110">
        <v>71</v>
      </c>
      <c r="G45" s="109">
        <v>377</v>
      </c>
      <c r="H45" s="112">
        <v>129</v>
      </c>
    </row>
    <row r="46" spans="1:8" ht="14.25" customHeight="1">
      <c r="A46" s="20"/>
      <c r="B46" s="111" t="s">
        <v>144</v>
      </c>
      <c r="C46" s="108">
        <v>218</v>
      </c>
      <c r="D46" s="108">
        <v>1453</v>
      </c>
      <c r="E46" s="108">
        <v>392</v>
      </c>
      <c r="F46" s="109">
        <v>222</v>
      </c>
      <c r="G46" s="109">
        <v>1443</v>
      </c>
      <c r="H46" s="109">
        <v>374</v>
      </c>
    </row>
    <row r="47" spans="1:8" ht="14.25" customHeight="1">
      <c r="A47" s="20"/>
      <c r="B47" s="111" t="s">
        <v>143</v>
      </c>
      <c r="C47" s="108">
        <v>3</v>
      </c>
      <c r="D47" s="108">
        <v>6</v>
      </c>
      <c r="E47" s="108">
        <v>4</v>
      </c>
      <c r="F47" s="109">
        <v>79</v>
      </c>
      <c r="G47" s="110">
        <v>166</v>
      </c>
      <c r="H47" s="109">
        <v>141</v>
      </c>
    </row>
    <row r="48" spans="1:8" ht="14.25" customHeight="1">
      <c r="A48" s="20"/>
      <c r="B48" s="111" t="s">
        <v>142</v>
      </c>
      <c r="C48" s="108">
        <v>205</v>
      </c>
      <c r="D48" s="108">
        <v>778</v>
      </c>
      <c r="E48" s="108">
        <v>283</v>
      </c>
      <c r="F48" s="109">
        <v>518</v>
      </c>
      <c r="G48" s="110">
        <v>1744</v>
      </c>
      <c r="H48" s="109">
        <v>579</v>
      </c>
    </row>
    <row r="49" spans="1:8" ht="14.25" customHeight="1">
      <c r="A49" s="20" t="s">
        <v>141</v>
      </c>
      <c r="B49" s="56"/>
      <c r="C49" s="108">
        <v>50</v>
      </c>
      <c r="D49" s="108">
        <v>233</v>
      </c>
      <c r="E49" s="108">
        <v>82</v>
      </c>
      <c r="F49" s="109">
        <v>117</v>
      </c>
      <c r="G49" s="110">
        <v>351</v>
      </c>
      <c r="H49" s="109">
        <v>192</v>
      </c>
    </row>
    <row r="50" spans="1:8" ht="14.25" customHeight="1">
      <c r="A50" s="20" t="s">
        <v>140</v>
      </c>
      <c r="B50" s="56"/>
      <c r="C50" s="108">
        <v>5</v>
      </c>
      <c r="D50" s="108">
        <v>5</v>
      </c>
      <c r="E50" s="108">
        <v>5</v>
      </c>
      <c r="F50" s="109">
        <v>5669</v>
      </c>
      <c r="G50" s="110">
        <v>5669</v>
      </c>
      <c r="H50" s="109">
        <v>5669</v>
      </c>
    </row>
    <row r="51" spans="1:8" ht="14.25" customHeight="1">
      <c r="A51" s="20" t="s">
        <v>139</v>
      </c>
      <c r="B51" s="56"/>
      <c r="C51" s="108"/>
      <c r="D51" s="108"/>
      <c r="E51" s="108"/>
      <c r="F51" s="109"/>
      <c r="G51" s="110"/>
      <c r="H51" s="109"/>
    </row>
    <row r="52" spans="1:8" ht="14.25" customHeight="1">
      <c r="A52" s="20" t="s">
        <v>138</v>
      </c>
      <c r="B52" s="56"/>
      <c r="C52" s="108">
        <v>533</v>
      </c>
      <c r="D52" s="108">
        <v>1436</v>
      </c>
      <c r="E52" s="108">
        <v>841</v>
      </c>
      <c r="F52" s="108">
        <v>1</v>
      </c>
      <c r="G52" s="108">
        <v>2</v>
      </c>
      <c r="H52" s="108">
        <v>1</v>
      </c>
    </row>
    <row r="53" spans="1:8" ht="14.25" customHeight="1" thickBot="1">
      <c r="A53" s="107" t="s">
        <v>137</v>
      </c>
      <c r="B53" s="106"/>
      <c r="C53" s="105">
        <v>67</v>
      </c>
      <c r="D53" s="105">
        <v>178</v>
      </c>
      <c r="E53" s="105">
        <v>100</v>
      </c>
      <c r="F53" s="105" t="s">
        <v>110</v>
      </c>
      <c r="G53" s="105" t="s">
        <v>110</v>
      </c>
      <c r="H53" s="105" t="s">
        <v>110</v>
      </c>
    </row>
    <row r="54" spans="1:8" ht="15" customHeight="1">
      <c r="A54" s="20" t="s">
        <v>136</v>
      </c>
    </row>
    <row r="55" spans="1:8" ht="15" customHeight="1">
      <c r="A55" s="2" t="s">
        <v>0</v>
      </c>
    </row>
  </sheetData>
  <mergeCells count="9">
    <mergeCell ref="A31:B31"/>
    <mergeCell ref="A3:B4"/>
    <mergeCell ref="C3:C4"/>
    <mergeCell ref="D3:D4"/>
    <mergeCell ref="E3:G3"/>
    <mergeCell ref="A5:B5"/>
    <mergeCell ref="A29:B30"/>
    <mergeCell ref="C29:E29"/>
    <mergeCell ref="F29:H29"/>
  </mergeCells>
  <phoneticPr fontId="2"/>
  <pageMargins left="0.59055118110236227" right="0.59055118110236227" top="0.78740157480314965" bottom="0.78740157480314965" header="0.51181102362204722" footer="0.51181102362204722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6"/>
  <sheetViews>
    <sheetView view="pageBreakPreview" zoomScaleNormal="100" zoomScaleSheetLayoutView="100" workbookViewId="0">
      <selection sqref="A1:K2"/>
    </sheetView>
  </sheetViews>
  <sheetFormatPr defaultColWidth="9" defaultRowHeight="13.2"/>
  <cols>
    <col min="1" max="7" width="4.19921875" style="1" customWidth="1"/>
    <col min="8" max="9" width="10" style="1" customWidth="1"/>
    <col min="10" max="15" width="9.8984375" style="1" customWidth="1"/>
    <col min="16" max="16384" width="9" style="1"/>
  </cols>
  <sheetData>
    <row r="1" spans="1:15" ht="29.25" customHeight="1">
      <c r="A1" s="415" t="s">
        <v>192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366"/>
      <c r="M1" s="129"/>
      <c r="N1" s="129"/>
      <c r="O1" s="129"/>
    </row>
    <row r="2" spans="1:15" ht="9" customHeight="1">
      <c r="A2" s="415"/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366"/>
      <c r="M2" s="129"/>
      <c r="N2" s="129"/>
      <c r="O2" s="129"/>
    </row>
    <row r="3" spans="1:15" ht="17.25" customHeight="1" thickBot="1">
      <c r="A3" s="132" t="s">
        <v>191</v>
      </c>
      <c r="B3" s="129"/>
      <c r="C3" s="129"/>
      <c r="D3" s="129"/>
      <c r="E3" s="129"/>
      <c r="F3" s="129"/>
      <c r="G3" s="129"/>
      <c r="H3" s="129"/>
      <c r="I3" s="129"/>
      <c r="J3" s="131"/>
      <c r="K3" s="130" t="s">
        <v>190</v>
      </c>
      <c r="L3" s="129"/>
      <c r="M3" s="129"/>
      <c r="N3" s="129"/>
    </row>
    <row r="4" spans="1:15" ht="29.25" customHeight="1">
      <c r="A4" s="407" t="s">
        <v>186</v>
      </c>
      <c r="B4" s="407"/>
      <c r="C4" s="407"/>
      <c r="D4" s="407"/>
      <c r="E4" s="407"/>
      <c r="F4" s="407"/>
      <c r="G4" s="408"/>
      <c r="H4" s="411" t="s">
        <v>189</v>
      </c>
      <c r="I4" s="411" t="s">
        <v>188</v>
      </c>
      <c r="J4" s="413" t="s">
        <v>187</v>
      </c>
      <c r="K4" s="414"/>
    </row>
    <row r="5" spans="1:15" ht="17.25" customHeight="1">
      <c r="A5" s="409"/>
      <c r="B5" s="409"/>
      <c r="C5" s="409"/>
      <c r="D5" s="409"/>
      <c r="E5" s="409"/>
      <c r="F5" s="409"/>
      <c r="G5" s="410"/>
      <c r="H5" s="412"/>
      <c r="I5" s="412"/>
      <c r="J5" s="124" t="s">
        <v>183</v>
      </c>
      <c r="K5" s="123" t="s">
        <v>182</v>
      </c>
    </row>
    <row r="6" spans="1:15" ht="17.25" customHeight="1">
      <c r="A6" s="416" t="s">
        <v>181</v>
      </c>
      <c r="B6" s="417"/>
      <c r="C6" s="417"/>
      <c r="D6" s="417"/>
      <c r="E6" s="417"/>
      <c r="F6" s="417"/>
      <c r="G6" s="417"/>
      <c r="H6" s="128">
        <v>57049</v>
      </c>
      <c r="I6" s="127">
        <v>141968</v>
      </c>
      <c r="J6" s="120">
        <v>40640</v>
      </c>
      <c r="K6" s="110">
        <v>124697</v>
      </c>
    </row>
    <row r="7" spans="1:15" ht="17.25" customHeight="1">
      <c r="A7" s="122"/>
      <c r="B7" s="418" t="s">
        <v>180</v>
      </c>
      <c r="C7" s="418"/>
      <c r="D7" s="418"/>
      <c r="E7" s="418"/>
      <c r="F7" s="417"/>
      <c r="G7" s="417"/>
      <c r="H7" s="128">
        <v>56281</v>
      </c>
      <c r="I7" s="127">
        <v>140972</v>
      </c>
      <c r="J7" s="120">
        <v>40535</v>
      </c>
      <c r="K7" s="110">
        <v>124367</v>
      </c>
    </row>
    <row r="8" spans="1:15" ht="17.25" customHeight="1">
      <c r="A8" s="122"/>
      <c r="B8" s="122"/>
      <c r="C8" s="418" t="s">
        <v>179</v>
      </c>
      <c r="D8" s="418"/>
      <c r="E8" s="418"/>
      <c r="F8" s="418"/>
      <c r="G8" s="419"/>
      <c r="H8" s="128">
        <v>55608</v>
      </c>
      <c r="I8" s="127">
        <v>139788</v>
      </c>
      <c r="J8" s="120">
        <v>40280</v>
      </c>
      <c r="K8" s="110">
        <v>123602</v>
      </c>
    </row>
    <row r="9" spans="1:15" ht="17.25" customHeight="1">
      <c r="A9" s="122"/>
      <c r="B9" s="122"/>
      <c r="C9" s="121"/>
      <c r="D9" s="418" t="s">
        <v>178</v>
      </c>
      <c r="E9" s="418"/>
      <c r="F9" s="418"/>
      <c r="G9" s="419"/>
      <c r="H9" s="128">
        <v>40822</v>
      </c>
      <c r="I9" s="127">
        <v>113666</v>
      </c>
      <c r="J9" s="120">
        <v>34203</v>
      </c>
      <c r="K9" s="110">
        <v>106643</v>
      </c>
    </row>
    <row r="10" spans="1:15" ht="34.5" customHeight="1">
      <c r="A10" s="122"/>
      <c r="B10" s="122"/>
      <c r="C10" s="121"/>
      <c r="D10" s="416" t="s">
        <v>177</v>
      </c>
      <c r="E10" s="416"/>
      <c r="F10" s="416"/>
      <c r="G10" s="420"/>
      <c r="H10" s="128">
        <v>1221</v>
      </c>
      <c r="I10" s="127">
        <v>2427</v>
      </c>
      <c r="J10" s="120">
        <v>701</v>
      </c>
      <c r="K10" s="110">
        <v>1875</v>
      </c>
    </row>
    <row r="11" spans="1:15" ht="17.25" customHeight="1">
      <c r="A11" s="122"/>
      <c r="B11" s="122"/>
      <c r="C11" s="121"/>
      <c r="D11" s="418" t="s">
        <v>176</v>
      </c>
      <c r="E11" s="418"/>
      <c r="F11" s="418"/>
      <c r="G11" s="419"/>
      <c r="H11" s="128">
        <v>11921</v>
      </c>
      <c r="I11" s="127">
        <v>21273</v>
      </c>
      <c r="J11" s="120">
        <v>5006</v>
      </c>
      <c r="K11" s="110">
        <v>13950</v>
      </c>
    </row>
    <row r="12" spans="1:15" ht="17.25" customHeight="1">
      <c r="A12" s="122"/>
      <c r="B12" s="122"/>
      <c r="C12" s="121"/>
      <c r="D12" s="418" t="s">
        <v>175</v>
      </c>
      <c r="E12" s="418"/>
      <c r="F12" s="418"/>
      <c r="G12" s="419"/>
      <c r="H12" s="128">
        <v>1644</v>
      </c>
      <c r="I12" s="127">
        <v>2422</v>
      </c>
      <c r="J12" s="120">
        <v>370</v>
      </c>
      <c r="K12" s="110">
        <v>1134</v>
      </c>
    </row>
    <row r="13" spans="1:15" ht="17.25" customHeight="1" thickBot="1">
      <c r="A13" s="119"/>
      <c r="B13" s="119"/>
      <c r="C13" s="421" t="s">
        <v>174</v>
      </c>
      <c r="D13" s="421"/>
      <c r="E13" s="421"/>
      <c r="F13" s="421"/>
      <c r="G13" s="422"/>
      <c r="H13" s="126">
        <v>673</v>
      </c>
      <c r="I13" s="125">
        <v>1184</v>
      </c>
      <c r="J13" s="118">
        <v>255</v>
      </c>
      <c r="K13" s="72">
        <v>765</v>
      </c>
    </row>
    <row r="14" spans="1:15" ht="17.25" customHeight="1" thickBot="1"/>
    <row r="15" spans="1:15" ht="29.25" customHeight="1">
      <c r="A15" s="407" t="s">
        <v>186</v>
      </c>
      <c r="B15" s="407"/>
      <c r="C15" s="407"/>
      <c r="D15" s="407"/>
      <c r="E15" s="407"/>
      <c r="F15" s="407"/>
      <c r="G15" s="408"/>
      <c r="H15" s="413" t="s">
        <v>185</v>
      </c>
      <c r="I15" s="423"/>
      <c r="J15" s="413" t="s">
        <v>184</v>
      </c>
      <c r="K15" s="414"/>
    </row>
    <row r="16" spans="1:15" ht="17.25" customHeight="1">
      <c r="A16" s="409"/>
      <c r="B16" s="409"/>
      <c r="C16" s="409"/>
      <c r="D16" s="409"/>
      <c r="E16" s="409"/>
      <c r="F16" s="409"/>
      <c r="G16" s="410"/>
      <c r="H16" s="124" t="s">
        <v>183</v>
      </c>
      <c r="I16" s="124" t="s">
        <v>182</v>
      </c>
      <c r="J16" s="124" t="s">
        <v>183</v>
      </c>
      <c r="K16" s="123" t="s">
        <v>182</v>
      </c>
    </row>
    <row r="17" spans="1:11" ht="17.25" customHeight="1">
      <c r="A17" s="424" t="s">
        <v>181</v>
      </c>
      <c r="B17" s="425"/>
      <c r="C17" s="425"/>
      <c r="D17" s="425"/>
      <c r="E17" s="425"/>
      <c r="F17" s="425"/>
      <c r="G17" s="426"/>
      <c r="H17" s="120">
        <v>428</v>
      </c>
      <c r="I17" s="120">
        <v>1107</v>
      </c>
      <c r="J17" s="120">
        <v>15867</v>
      </c>
      <c r="K17" s="120">
        <v>15867</v>
      </c>
    </row>
    <row r="18" spans="1:11" ht="17.25" customHeight="1">
      <c r="A18" s="122"/>
      <c r="B18" s="418" t="s">
        <v>180</v>
      </c>
      <c r="C18" s="418"/>
      <c r="D18" s="418"/>
      <c r="E18" s="418"/>
      <c r="F18" s="417"/>
      <c r="G18" s="427"/>
      <c r="H18" s="120">
        <v>426</v>
      </c>
      <c r="I18" s="120">
        <v>1102</v>
      </c>
      <c r="J18" s="120">
        <v>15206</v>
      </c>
      <c r="K18" s="120">
        <v>15206</v>
      </c>
    </row>
    <row r="19" spans="1:11" ht="17.25" customHeight="1">
      <c r="A19" s="122"/>
      <c r="B19" s="122"/>
      <c r="C19" s="418" t="s">
        <v>179</v>
      </c>
      <c r="D19" s="418"/>
      <c r="E19" s="418"/>
      <c r="F19" s="418"/>
      <c r="G19" s="419"/>
      <c r="H19" s="120">
        <v>425</v>
      </c>
      <c r="I19" s="120">
        <v>1100</v>
      </c>
      <c r="J19" s="120">
        <v>14789</v>
      </c>
      <c r="K19" s="120">
        <v>14789</v>
      </c>
    </row>
    <row r="20" spans="1:11" ht="17.25" customHeight="1">
      <c r="A20" s="122"/>
      <c r="B20" s="122"/>
      <c r="C20" s="121"/>
      <c r="D20" s="418" t="s">
        <v>178</v>
      </c>
      <c r="E20" s="418"/>
      <c r="F20" s="418"/>
      <c r="G20" s="419"/>
      <c r="H20" s="120">
        <v>147</v>
      </c>
      <c r="I20" s="120">
        <v>482</v>
      </c>
      <c r="J20" s="120">
        <v>6430</v>
      </c>
      <c r="K20" s="120">
        <v>6430</v>
      </c>
    </row>
    <row r="21" spans="1:11" ht="34.5" customHeight="1">
      <c r="A21" s="122"/>
      <c r="B21" s="122"/>
      <c r="C21" s="121"/>
      <c r="D21" s="416" t="s">
        <v>177</v>
      </c>
      <c r="E21" s="416"/>
      <c r="F21" s="416"/>
      <c r="G21" s="420"/>
      <c r="H21" s="120">
        <v>12</v>
      </c>
      <c r="I21" s="120">
        <v>29</v>
      </c>
      <c r="J21" s="120">
        <v>501</v>
      </c>
      <c r="K21" s="120">
        <v>501</v>
      </c>
    </row>
    <row r="22" spans="1:11" ht="17.25" customHeight="1">
      <c r="A22" s="122"/>
      <c r="B22" s="122"/>
      <c r="C22" s="121"/>
      <c r="D22" s="418" t="s">
        <v>176</v>
      </c>
      <c r="E22" s="418"/>
      <c r="F22" s="418"/>
      <c r="G22" s="419"/>
      <c r="H22" s="120">
        <v>254</v>
      </c>
      <c r="I22" s="120">
        <v>564</v>
      </c>
      <c r="J22" s="120">
        <v>6597</v>
      </c>
      <c r="K22" s="120">
        <v>6597</v>
      </c>
    </row>
    <row r="23" spans="1:11" ht="17.25" customHeight="1">
      <c r="A23" s="122"/>
      <c r="B23" s="122"/>
      <c r="C23" s="121"/>
      <c r="D23" s="418" t="s">
        <v>175</v>
      </c>
      <c r="E23" s="418"/>
      <c r="F23" s="418"/>
      <c r="G23" s="419"/>
      <c r="H23" s="120">
        <v>12</v>
      </c>
      <c r="I23" s="120">
        <v>25</v>
      </c>
      <c r="J23" s="120">
        <v>1261</v>
      </c>
      <c r="K23" s="120">
        <v>1261</v>
      </c>
    </row>
    <row r="24" spans="1:11" ht="17.25" customHeight="1" thickBot="1">
      <c r="A24" s="119"/>
      <c r="B24" s="119"/>
      <c r="C24" s="421" t="s">
        <v>174</v>
      </c>
      <c r="D24" s="421"/>
      <c r="E24" s="421"/>
      <c r="F24" s="421"/>
      <c r="G24" s="422"/>
      <c r="H24" s="118">
        <v>1</v>
      </c>
      <c r="I24" s="118">
        <v>2</v>
      </c>
      <c r="J24" s="118">
        <v>417</v>
      </c>
      <c r="K24" s="118">
        <v>417</v>
      </c>
    </row>
    <row r="25" spans="1:11" ht="15" customHeight="1">
      <c r="A25" s="67" t="s">
        <v>173</v>
      </c>
    </row>
    <row r="26" spans="1:11" ht="15" customHeight="1">
      <c r="A26" s="2" t="s">
        <v>0</v>
      </c>
    </row>
  </sheetData>
  <mergeCells count="24">
    <mergeCell ref="D21:G21"/>
    <mergeCell ref="D22:G22"/>
    <mergeCell ref="D23:G23"/>
    <mergeCell ref="C24:G24"/>
    <mergeCell ref="J15:K15"/>
    <mergeCell ref="A17:G17"/>
    <mergeCell ref="B18:G18"/>
    <mergeCell ref="C19:G19"/>
    <mergeCell ref="D20:G20"/>
    <mergeCell ref="D11:G11"/>
    <mergeCell ref="D12:G12"/>
    <mergeCell ref="C13:G13"/>
    <mergeCell ref="A15:G16"/>
    <mergeCell ref="H15:I15"/>
    <mergeCell ref="A6:G6"/>
    <mergeCell ref="B7:G7"/>
    <mergeCell ref="C8:G8"/>
    <mergeCell ref="D9:G9"/>
    <mergeCell ref="D10:G10"/>
    <mergeCell ref="A4:G5"/>
    <mergeCell ref="H4:H5"/>
    <mergeCell ref="I4:I5"/>
    <mergeCell ref="J4:K4"/>
    <mergeCell ref="A1:K2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0"/>
  <sheetViews>
    <sheetView view="pageBreakPreview" zoomScaleNormal="85" zoomScaleSheetLayoutView="100" workbookViewId="0"/>
  </sheetViews>
  <sheetFormatPr defaultColWidth="9" defaultRowHeight="13.2"/>
  <cols>
    <col min="1" max="1" width="13.8984375" style="1" customWidth="1"/>
    <col min="2" max="9" width="8.5" style="1" customWidth="1"/>
    <col min="10" max="10" width="8.69921875" style="1" customWidth="1"/>
    <col min="11" max="21" width="7.5" style="1" customWidth="1"/>
    <col min="22" max="16384" width="9" style="1"/>
  </cols>
  <sheetData>
    <row r="1" spans="1:10" ht="29.25" customHeight="1" thickBot="1">
      <c r="A1" s="147" t="s">
        <v>211</v>
      </c>
      <c r="B1" s="146"/>
      <c r="C1" s="146"/>
      <c r="D1" s="33"/>
      <c r="E1" s="146"/>
      <c r="F1" s="146"/>
      <c r="G1" s="146"/>
      <c r="H1" s="146"/>
      <c r="J1" s="145" t="s">
        <v>210</v>
      </c>
    </row>
    <row r="2" spans="1:10" ht="15.75" customHeight="1">
      <c r="A2" s="428" t="s">
        <v>209</v>
      </c>
      <c r="B2" s="431" t="s">
        <v>25</v>
      </c>
      <c r="C2" s="434" t="s">
        <v>208</v>
      </c>
      <c r="D2" s="435"/>
      <c r="E2" s="435"/>
      <c r="F2" s="435"/>
      <c r="G2" s="435"/>
      <c r="H2" s="435"/>
      <c r="I2" s="436"/>
      <c r="J2" s="437" t="s">
        <v>207</v>
      </c>
    </row>
    <row r="3" spans="1:10" ht="15.75" customHeight="1">
      <c r="A3" s="429"/>
      <c r="B3" s="432"/>
      <c r="C3" s="440" t="s">
        <v>25</v>
      </c>
      <c r="D3" s="441" t="s">
        <v>206</v>
      </c>
      <c r="E3" s="442"/>
      <c r="F3" s="442"/>
      <c r="G3" s="442"/>
      <c r="H3" s="443"/>
      <c r="I3" s="444" t="s">
        <v>205</v>
      </c>
      <c r="J3" s="438"/>
    </row>
    <row r="4" spans="1:10" ht="51" customHeight="1">
      <c r="A4" s="430"/>
      <c r="B4" s="433"/>
      <c r="C4" s="433"/>
      <c r="D4" s="143" t="s">
        <v>25</v>
      </c>
      <c r="E4" s="143" t="s">
        <v>204</v>
      </c>
      <c r="F4" s="144" t="s">
        <v>203</v>
      </c>
      <c r="G4" s="144" t="s">
        <v>202</v>
      </c>
      <c r="H4" s="143" t="s">
        <v>201</v>
      </c>
      <c r="I4" s="433"/>
      <c r="J4" s="439"/>
    </row>
    <row r="5" spans="1:10" ht="15.75" customHeight="1">
      <c r="A5" s="139" t="s">
        <v>200</v>
      </c>
      <c r="B5" s="141">
        <v>111702</v>
      </c>
      <c r="C5" s="141">
        <v>70616</v>
      </c>
      <c r="D5" s="141">
        <v>67338</v>
      </c>
      <c r="E5" s="141">
        <v>56963</v>
      </c>
      <c r="F5" s="141">
        <v>8887</v>
      </c>
      <c r="G5" s="141">
        <v>760</v>
      </c>
      <c r="H5" s="141">
        <v>728</v>
      </c>
      <c r="I5" s="141">
        <v>3278</v>
      </c>
      <c r="J5" s="141">
        <v>41074</v>
      </c>
    </row>
    <row r="6" spans="1:10" ht="15.75" customHeight="1">
      <c r="A6" s="139" t="s">
        <v>196</v>
      </c>
      <c r="B6" s="141">
        <v>54386</v>
      </c>
      <c r="C6" s="141">
        <v>42946</v>
      </c>
      <c r="D6" s="141">
        <v>40795</v>
      </c>
      <c r="E6" s="141">
        <v>39719</v>
      </c>
      <c r="F6" s="141">
        <v>326</v>
      </c>
      <c r="G6" s="141">
        <v>377</v>
      </c>
      <c r="H6" s="141">
        <v>373</v>
      </c>
      <c r="I6" s="141">
        <v>2151</v>
      </c>
      <c r="J6" s="141">
        <v>11433</v>
      </c>
    </row>
    <row r="7" spans="1:10" ht="15.75" customHeight="1">
      <c r="A7" s="139" t="s">
        <v>195</v>
      </c>
      <c r="B7" s="141">
        <v>57316</v>
      </c>
      <c r="C7" s="141">
        <v>27670</v>
      </c>
      <c r="D7" s="141">
        <v>26543</v>
      </c>
      <c r="E7" s="141">
        <v>17244</v>
      </c>
      <c r="F7" s="141">
        <v>8561</v>
      </c>
      <c r="G7" s="141">
        <v>383</v>
      </c>
      <c r="H7" s="141">
        <v>355</v>
      </c>
      <c r="I7" s="141">
        <v>1127</v>
      </c>
      <c r="J7" s="141">
        <v>29641</v>
      </c>
    </row>
    <row r="8" spans="1:10" ht="15.75" customHeight="1">
      <c r="A8" s="142" t="s">
        <v>199</v>
      </c>
      <c r="B8" s="141">
        <v>122422</v>
      </c>
      <c r="C8" s="141">
        <v>76168</v>
      </c>
      <c r="D8" s="141">
        <v>71946</v>
      </c>
      <c r="E8" s="141">
        <v>59326</v>
      </c>
      <c r="F8" s="141">
        <v>10809</v>
      </c>
      <c r="G8" s="141">
        <v>994</v>
      </c>
      <c r="H8" s="141">
        <v>817</v>
      </c>
      <c r="I8" s="141">
        <v>4222</v>
      </c>
      <c r="J8" s="141">
        <v>45597</v>
      </c>
    </row>
    <row r="9" spans="1:10" ht="15.75" customHeight="1">
      <c r="A9" s="139" t="s">
        <v>196</v>
      </c>
      <c r="B9" s="141">
        <v>59662</v>
      </c>
      <c r="C9" s="141">
        <v>45639</v>
      </c>
      <c r="D9" s="141">
        <v>42882</v>
      </c>
      <c r="E9" s="141">
        <v>41431</v>
      </c>
      <c r="F9" s="141">
        <v>528</v>
      </c>
      <c r="G9" s="141">
        <v>493</v>
      </c>
      <c r="H9" s="141">
        <v>430</v>
      </c>
      <c r="I9" s="141">
        <v>2757</v>
      </c>
      <c r="J9" s="141">
        <v>13558</v>
      </c>
    </row>
    <row r="10" spans="1:10" ht="15.75" customHeight="1">
      <c r="A10" s="139" t="s">
        <v>195</v>
      </c>
      <c r="B10" s="141">
        <v>62760</v>
      </c>
      <c r="C10" s="141">
        <v>30529</v>
      </c>
      <c r="D10" s="141">
        <v>29064</v>
      </c>
      <c r="E10" s="141">
        <v>17895</v>
      </c>
      <c r="F10" s="141">
        <v>10281</v>
      </c>
      <c r="G10" s="141">
        <v>501</v>
      </c>
      <c r="H10" s="141">
        <v>387</v>
      </c>
      <c r="I10" s="141">
        <v>1465</v>
      </c>
      <c r="J10" s="141">
        <v>32039</v>
      </c>
    </row>
    <row r="11" spans="1:10" ht="15.75" customHeight="1">
      <c r="A11" s="140" t="s">
        <v>198</v>
      </c>
      <c r="B11" s="138">
        <v>123668</v>
      </c>
      <c r="C11" s="138">
        <v>75255</v>
      </c>
      <c r="D11" s="138">
        <v>71456</v>
      </c>
      <c r="E11" s="138">
        <v>58198</v>
      </c>
      <c r="F11" s="138">
        <v>10961</v>
      </c>
      <c r="G11" s="138">
        <v>1098</v>
      </c>
      <c r="H11" s="138">
        <v>1199</v>
      </c>
      <c r="I11" s="138">
        <v>3799</v>
      </c>
      <c r="J11" s="138">
        <v>44074</v>
      </c>
    </row>
    <row r="12" spans="1:10" ht="15.75" customHeight="1">
      <c r="A12" s="139" t="s">
        <v>196</v>
      </c>
      <c r="B12" s="138">
        <v>60326</v>
      </c>
      <c r="C12" s="138">
        <v>44218</v>
      </c>
      <c r="D12" s="138">
        <v>41718</v>
      </c>
      <c r="E12" s="138">
        <v>39731</v>
      </c>
      <c r="F12" s="138">
        <v>775</v>
      </c>
      <c r="G12" s="138">
        <v>554</v>
      </c>
      <c r="H12" s="138">
        <v>658</v>
      </c>
      <c r="I12" s="138">
        <v>2500</v>
      </c>
      <c r="J12" s="138">
        <v>14042</v>
      </c>
    </row>
    <row r="13" spans="1:10" ht="15.75" customHeight="1">
      <c r="A13" s="139" t="s">
        <v>195</v>
      </c>
      <c r="B13" s="138">
        <v>63342</v>
      </c>
      <c r="C13" s="138">
        <v>31037</v>
      </c>
      <c r="D13" s="138">
        <v>29738</v>
      </c>
      <c r="E13" s="138">
        <v>18467</v>
      </c>
      <c r="F13" s="138">
        <v>10186</v>
      </c>
      <c r="G13" s="138">
        <v>544</v>
      </c>
      <c r="H13" s="138">
        <v>541</v>
      </c>
      <c r="I13" s="138">
        <v>1299</v>
      </c>
      <c r="J13" s="138">
        <v>30032</v>
      </c>
    </row>
    <row r="14" spans="1:10" ht="15.75" customHeight="1">
      <c r="A14" s="140" t="s">
        <v>197</v>
      </c>
      <c r="B14" s="138">
        <v>124032</v>
      </c>
      <c r="C14" s="138">
        <v>72757</v>
      </c>
      <c r="D14" s="138">
        <v>70242</v>
      </c>
      <c r="E14" s="138">
        <v>57201</v>
      </c>
      <c r="F14" s="138">
        <v>11082</v>
      </c>
      <c r="G14" s="138">
        <v>1084</v>
      </c>
      <c r="H14" s="138">
        <v>875</v>
      </c>
      <c r="I14" s="138">
        <v>2515</v>
      </c>
      <c r="J14" s="138">
        <v>49122</v>
      </c>
    </row>
    <row r="15" spans="1:10" ht="15.75" customHeight="1">
      <c r="A15" s="139" t="s">
        <v>196</v>
      </c>
      <c r="B15" s="138">
        <v>60550</v>
      </c>
      <c r="C15" s="138">
        <v>42059</v>
      </c>
      <c r="D15" s="138">
        <v>40425</v>
      </c>
      <c r="E15" s="138">
        <v>38764</v>
      </c>
      <c r="F15" s="138">
        <v>763</v>
      </c>
      <c r="G15" s="138">
        <v>522</v>
      </c>
      <c r="H15" s="138">
        <v>376</v>
      </c>
      <c r="I15" s="138">
        <v>1634</v>
      </c>
      <c r="J15" s="138">
        <v>17291</v>
      </c>
    </row>
    <row r="16" spans="1:10" ht="15.75" customHeight="1">
      <c r="A16" s="139" t="s">
        <v>195</v>
      </c>
      <c r="B16" s="138">
        <v>63482</v>
      </c>
      <c r="C16" s="138">
        <v>30698</v>
      </c>
      <c r="D16" s="138">
        <v>29817</v>
      </c>
      <c r="E16" s="138">
        <v>18437</v>
      </c>
      <c r="F16" s="138">
        <v>10319</v>
      </c>
      <c r="G16" s="138">
        <v>562</v>
      </c>
      <c r="H16" s="138">
        <v>499</v>
      </c>
      <c r="I16" s="138">
        <v>881</v>
      </c>
      <c r="J16" s="138">
        <v>31831</v>
      </c>
    </row>
    <row r="17" spans="1:10" ht="15.75" customHeight="1">
      <c r="A17" s="137" t="s">
        <v>194</v>
      </c>
      <c r="B17" s="135">
        <v>124101</v>
      </c>
      <c r="C17" s="135">
        <v>70025</v>
      </c>
      <c r="D17" s="135">
        <v>67871</v>
      </c>
      <c r="E17" s="135">
        <v>55546</v>
      </c>
      <c r="F17" s="135">
        <v>9630</v>
      </c>
      <c r="G17" s="135">
        <v>1283</v>
      </c>
      <c r="H17" s="135">
        <v>1412</v>
      </c>
      <c r="I17" s="135">
        <v>2154</v>
      </c>
      <c r="J17" s="135">
        <v>44128</v>
      </c>
    </row>
    <row r="18" spans="1:10" ht="15.75" customHeight="1">
      <c r="A18" s="136" t="s">
        <v>24</v>
      </c>
      <c r="B18" s="135">
        <v>60591</v>
      </c>
      <c r="C18" s="135">
        <v>39339</v>
      </c>
      <c r="D18" s="135">
        <v>37974</v>
      </c>
      <c r="E18" s="135">
        <v>35861</v>
      </c>
      <c r="F18" s="135">
        <v>835</v>
      </c>
      <c r="G18" s="135">
        <v>569</v>
      </c>
      <c r="H18" s="135">
        <v>709</v>
      </c>
      <c r="I18" s="135">
        <v>1365</v>
      </c>
      <c r="J18" s="135">
        <v>16027</v>
      </c>
    </row>
    <row r="19" spans="1:10" ht="15.75" customHeight="1" thickBot="1">
      <c r="A19" s="134" t="s">
        <v>23</v>
      </c>
      <c r="B19" s="133">
        <v>63510</v>
      </c>
      <c r="C19" s="133">
        <v>30686</v>
      </c>
      <c r="D19" s="133">
        <v>29897</v>
      </c>
      <c r="E19" s="133">
        <v>19685</v>
      </c>
      <c r="F19" s="133">
        <v>8795</v>
      </c>
      <c r="G19" s="133">
        <v>714</v>
      </c>
      <c r="H19" s="133">
        <v>703</v>
      </c>
      <c r="I19" s="133">
        <v>789</v>
      </c>
      <c r="J19" s="133">
        <v>28101</v>
      </c>
    </row>
    <row r="20" spans="1:10" ht="15" customHeight="1">
      <c r="A20" s="67" t="s">
        <v>193</v>
      </c>
    </row>
    <row r="21" spans="1:10" ht="15" customHeight="1">
      <c r="A21" s="2" t="s">
        <v>0</v>
      </c>
    </row>
    <row r="22" spans="1:10" ht="13.5" customHeight="1"/>
    <row r="23" spans="1:10" ht="13.5" customHeight="1"/>
    <row r="24" spans="1:10" ht="13.5" customHeight="1"/>
    <row r="25" spans="1:10" ht="13.5" customHeight="1"/>
    <row r="26" spans="1:10" ht="13.5" customHeight="1"/>
    <row r="27" spans="1:10" ht="13.5" customHeight="1"/>
    <row r="28" spans="1:10" ht="13.5" customHeight="1"/>
    <row r="29" spans="1:10" ht="13.5" customHeight="1"/>
    <row r="30" spans="1:10" ht="13.5" customHeight="1"/>
    <row r="31" spans="1:10" ht="13.5" customHeight="1"/>
    <row r="32" spans="1:10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29.25" customHeight="1"/>
    <row r="60" ht="36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</sheetData>
  <mergeCells count="7">
    <mergeCell ref="A2:A4"/>
    <mergeCell ref="B2:B4"/>
    <mergeCell ref="C2:I2"/>
    <mergeCell ref="J2:J4"/>
    <mergeCell ref="C3:C4"/>
    <mergeCell ref="D3:H3"/>
    <mergeCell ref="I3:I4"/>
  </mergeCells>
  <phoneticPr fontId="2"/>
  <pageMargins left="0.59055118110236227" right="0.59055118110236227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53"/>
  <sheetViews>
    <sheetView view="pageBreakPreview" zoomScaleNormal="100" zoomScaleSheetLayoutView="100" workbookViewId="0"/>
  </sheetViews>
  <sheetFormatPr defaultColWidth="9" defaultRowHeight="13.2"/>
  <cols>
    <col min="1" max="1" width="9.69921875" style="1" customWidth="1"/>
    <col min="2" max="2" width="7.3984375" style="1" customWidth="1"/>
    <col min="3" max="11" width="7.09765625" style="1" customWidth="1"/>
    <col min="12" max="12" width="9.69921875" style="1" customWidth="1"/>
    <col min="13" max="23" width="7.09765625" style="1" customWidth="1"/>
    <col min="24" max="16384" width="9" style="1"/>
  </cols>
  <sheetData>
    <row r="1" spans="1:23" ht="29.25" customHeight="1" thickBot="1">
      <c r="A1" s="147" t="s">
        <v>235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33"/>
      <c r="Q1" s="146"/>
      <c r="R1" s="146"/>
      <c r="S1" s="146"/>
      <c r="T1" s="146"/>
      <c r="W1" s="158" t="s">
        <v>171</v>
      </c>
    </row>
    <row r="2" spans="1:23" ht="63.75" customHeight="1">
      <c r="A2" s="157" t="s">
        <v>225</v>
      </c>
      <c r="B2" s="156" t="s">
        <v>25</v>
      </c>
      <c r="C2" s="156" t="s">
        <v>234</v>
      </c>
      <c r="D2" s="156" t="s">
        <v>233</v>
      </c>
      <c r="E2" s="156" t="s">
        <v>232</v>
      </c>
      <c r="F2" s="156" t="s">
        <v>231</v>
      </c>
      <c r="G2" s="156" t="s">
        <v>230</v>
      </c>
      <c r="H2" s="156" t="s">
        <v>229</v>
      </c>
      <c r="I2" s="156" t="s">
        <v>228</v>
      </c>
      <c r="J2" s="156" t="s">
        <v>227</v>
      </c>
      <c r="K2" s="155" t="s">
        <v>226</v>
      </c>
      <c r="L2" s="157" t="s">
        <v>225</v>
      </c>
      <c r="M2" s="156" t="s">
        <v>224</v>
      </c>
      <c r="N2" s="156" t="s">
        <v>223</v>
      </c>
      <c r="O2" s="156" t="s">
        <v>222</v>
      </c>
      <c r="P2" s="156" t="s">
        <v>221</v>
      </c>
      <c r="Q2" s="155" t="s">
        <v>220</v>
      </c>
      <c r="R2" s="156" t="s">
        <v>219</v>
      </c>
      <c r="S2" s="156" t="s">
        <v>218</v>
      </c>
      <c r="T2" s="156" t="s">
        <v>217</v>
      </c>
      <c r="U2" s="156" t="s">
        <v>216</v>
      </c>
      <c r="V2" s="155" t="s">
        <v>215</v>
      </c>
      <c r="W2" s="155" t="s">
        <v>214</v>
      </c>
    </row>
    <row r="3" spans="1:23">
      <c r="A3" s="154" t="s">
        <v>25</v>
      </c>
      <c r="B3" s="151">
        <v>67871</v>
      </c>
      <c r="C3" s="151">
        <v>877</v>
      </c>
      <c r="D3" s="151">
        <v>1</v>
      </c>
      <c r="E3" s="151">
        <v>23</v>
      </c>
      <c r="F3" s="151">
        <v>4418</v>
      </c>
      <c r="G3" s="151">
        <v>17682</v>
      </c>
      <c r="H3" s="151">
        <v>337</v>
      </c>
      <c r="I3" s="151">
        <v>993</v>
      </c>
      <c r="J3" s="151">
        <v>3186</v>
      </c>
      <c r="K3" s="151">
        <v>9858</v>
      </c>
      <c r="L3" s="154" t="s">
        <v>25</v>
      </c>
      <c r="M3" s="151">
        <v>1365</v>
      </c>
      <c r="N3" s="151">
        <v>811</v>
      </c>
      <c r="O3" s="151">
        <v>2138</v>
      </c>
      <c r="P3" s="151">
        <v>3342</v>
      </c>
      <c r="Q3" s="151">
        <v>2173</v>
      </c>
      <c r="R3" s="151">
        <v>2967</v>
      </c>
      <c r="S3" s="151">
        <v>8110</v>
      </c>
      <c r="T3" s="151">
        <v>402</v>
      </c>
      <c r="U3" s="151">
        <v>3823</v>
      </c>
      <c r="V3" s="151">
        <v>3629</v>
      </c>
      <c r="W3" s="151">
        <v>1736</v>
      </c>
    </row>
    <row r="4" spans="1:23">
      <c r="A4" s="152" t="s">
        <v>213</v>
      </c>
      <c r="B4" s="151">
        <v>1096</v>
      </c>
      <c r="C4" s="151">
        <v>8</v>
      </c>
      <c r="D4" s="151" t="s">
        <v>110</v>
      </c>
      <c r="E4" s="151" t="s">
        <v>110</v>
      </c>
      <c r="F4" s="151">
        <v>35</v>
      </c>
      <c r="G4" s="151">
        <v>208</v>
      </c>
      <c r="H4" s="151" t="s">
        <v>110</v>
      </c>
      <c r="I4" s="151">
        <v>4</v>
      </c>
      <c r="J4" s="151">
        <v>20</v>
      </c>
      <c r="K4" s="151">
        <v>228</v>
      </c>
      <c r="L4" s="152" t="s">
        <v>213</v>
      </c>
      <c r="M4" s="151">
        <v>5</v>
      </c>
      <c r="N4" s="151">
        <v>5</v>
      </c>
      <c r="O4" s="151">
        <v>9</v>
      </c>
      <c r="P4" s="151">
        <v>298</v>
      </c>
      <c r="Q4" s="151">
        <v>38</v>
      </c>
      <c r="R4" s="151">
        <v>43</v>
      </c>
      <c r="S4" s="151">
        <v>28</v>
      </c>
      <c r="T4" s="151">
        <v>3</v>
      </c>
      <c r="U4" s="151">
        <v>35</v>
      </c>
      <c r="V4" s="151">
        <v>82</v>
      </c>
      <c r="W4" s="151">
        <v>47</v>
      </c>
    </row>
    <row r="5" spans="1:23">
      <c r="A5" s="152" t="s">
        <v>126</v>
      </c>
      <c r="B5" s="151">
        <v>4499</v>
      </c>
      <c r="C5" s="151">
        <v>16</v>
      </c>
      <c r="D5" s="151" t="s">
        <v>110</v>
      </c>
      <c r="E5" s="151" t="s">
        <v>110</v>
      </c>
      <c r="F5" s="151">
        <v>234</v>
      </c>
      <c r="G5" s="151">
        <v>1132</v>
      </c>
      <c r="H5" s="151">
        <v>16</v>
      </c>
      <c r="I5" s="151">
        <v>86</v>
      </c>
      <c r="J5" s="151">
        <v>128</v>
      </c>
      <c r="K5" s="151">
        <v>683</v>
      </c>
      <c r="L5" s="152" t="s">
        <v>126</v>
      </c>
      <c r="M5" s="151">
        <v>77</v>
      </c>
      <c r="N5" s="151">
        <v>39</v>
      </c>
      <c r="O5" s="151">
        <v>104</v>
      </c>
      <c r="P5" s="151">
        <v>413</v>
      </c>
      <c r="Q5" s="151">
        <v>184</v>
      </c>
      <c r="R5" s="151">
        <v>207</v>
      </c>
      <c r="S5" s="151">
        <v>501</v>
      </c>
      <c r="T5" s="151">
        <v>38</v>
      </c>
      <c r="U5" s="151">
        <v>160</v>
      </c>
      <c r="V5" s="151">
        <v>355</v>
      </c>
      <c r="W5" s="151">
        <v>126</v>
      </c>
    </row>
    <row r="6" spans="1:23">
      <c r="A6" s="152" t="s">
        <v>125</v>
      </c>
      <c r="B6" s="151">
        <v>5006</v>
      </c>
      <c r="C6" s="151">
        <v>22</v>
      </c>
      <c r="D6" s="151" t="s">
        <v>110</v>
      </c>
      <c r="E6" s="151" t="s">
        <v>110</v>
      </c>
      <c r="F6" s="151">
        <v>224</v>
      </c>
      <c r="G6" s="151">
        <v>1610</v>
      </c>
      <c r="H6" s="151">
        <v>25</v>
      </c>
      <c r="I6" s="151">
        <v>121</v>
      </c>
      <c r="J6" s="151">
        <v>150</v>
      </c>
      <c r="K6" s="151">
        <v>597</v>
      </c>
      <c r="L6" s="152" t="s">
        <v>125</v>
      </c>
      <c r="M6" s="151">
        <v>124</v>
      </c>
      <c r="N6" s="151">
        <v>45</v>
      </c>
      <c r="O6" s="151">
        <v>158</v>
      </c>
      <c r="P6" s="151">
        <v>135</v>
      </c>
      <c r="Q6" s="151">
        <v>131</v>
      </c>
      <c r="R6" s="151">
        <v>224</v>
      </c>
      <c r="S6" s="151">
        <v>678</v>
      </c>
      <c r="T6" s="151">
        <v>32</v>
      </c>
      <c r="U6" s="151">
        <v>209</v>
      </c>
      <c r="V6" s="151">
        <v>388</v>
      </c>
      <c r="W6" s="151">
        <v>133</v>
      </c>
    </row>
    <row r="7" spans="1:23">
      <c r="A7" s="152" t="s">
        <v>124</v>
      </c>
      <c r="B7" s="151">
        <v>5422</v>
      </c>
      <c r="C7" s="151">
        <v>22</v>
      </c>
      <c r="D7" s="151" t="s">
        <v>110</v>
      </c>
      <c r="E7" s="151" t="s">
        <v>110</v>
      </c>
      <c r="F7" s="151">
        <v>276</v>
      </c>
      <c r="G7" s="151">
        <v>1799</v>
      </c>
      <c r="H7" s="151">
        <v>26</v>
      </c>
      <c r="I7" s="151">
        <v>103</v>
      </c>
      <c r="J7" s="151">
        <v>155</v>
      </c>
      <c r="K7" s="151">
        <v>647</v>
      </c>
      <c r="L7" s="152" t="s">
        <v>124</v>
      </c>
      <c r="M7" s="151">
        <v>107</v>
      </c>
      <c r="N7" s="151">
        <v>45</v>
      </c>
      <c r="O7" s="151">
        <v>157</v>
      </c>
      <c r="P7" s="151">
        <v>156</v>
      </c>
      <c r="Q7" s="151">
        <v>159</v>
      </c>
      <c r="R7" s="151">
        <v>260</v>
      </c>
      <c r="S7" s="151">
        <v>726</v>
      </c>
      <c r="T7" s="151">
        <v>36</v>
      </c>
      <c r="U7" s="151">
        <v>237</v>
      </c>
      <c r="V7" s="151">
        <v>386</v>
      </c>
      <c r="W7" s="151">
        <v>125</v>
      </c>
    </row>
    <row r="8" spans="1:23">
      <c r="A8" s="152" t="s">
        <v>123</v>
      </c>
      <c r="B8" s="151">
        <v>6058</v>
      </c>
      <c r="C8" s="151">
        <v>36</v>
      </c>
      <c r="D8" s="151" t="s">
        <v>110</v>
      </c>
      <c r="E8" s="151">
        <v>2</v>
      </c>
      <c r="F8" s="151">
        <v>390</v>
      </c>
      <c r="G8" s="151">
        <v>1786</v>
      </c>
      <c r="H8" s="151">
        <v>26</v>
      </c>
      <c r="I8" s="151">
        <v>124</v>
      </c>
      <c r="J8" s="151">
        <v>240</v>
      </c>
      <c r="K8" s="151">
        <v>770</v>
      </c>
      <c r="L8" s="152" t="s">
        <v>123</v>
      </c>
      <c r="M8" s="151">
        <v>135</v>
      </c>
      <c r="N8" s="151">
        <v>64</v>
      </c>
      <c r="O8" s="151">
        <v>202</v>
      </c>
      <c r="P8" s="151">
        <v>235</v>
      </c>
      <c r="Q8" s="151">
        <v>176</v>
      </c>
      <c r="R8" s="151">
        <v>279</v>
      </c>
      <c r="S8" s="151">
        <v>784</v>
      </c>
      <c r="T8" s="151">
        <v>44</v>
      </c>
      <c r="U8" s="151">
        <v>245</v>
      </c>
      <c r="V8" s="151">
        <v>398</v>
      </c>
      <c r="W8" s="151">
        <v>122</v>
      </c>
    </row>
    <row r="9" spans="1:23">
      <c r="A9" s="152" t="s">
        <v>122</v>
      </c>
      <c r="B9" s="151">
        <v>7422</v>
      </c>
      <c r="C9" s="151">
        <v>43</v>
      </c>
      <c r="D9" s="151" t="s">
        <v>110</v>
      </c>
      <c r="E9" s="151">
        <v>2</v>
      </c>
      <c r="F9" s="151">
        <v>534</v>
      </c>
      <c r="G9" s="151">
        <v>2069</v>
      </c>
      <c r="H9" s="151">
        <v>46</v>
      </c>
      <c r="I9" s="151">
        <v>139</v>
      </c>
      <c r="J9" s="151">
        <v>349</v>
      </c>
      <c r="K9" s="151">
        <v>1043</v>
      </c>
      <c r="L9" s="152" t="s">
        <v>122</v>
      </c>
      <c r="M9" s="151">
        <v>107</v>
      </c>
      <c r="N9" s="151">
        <v>55</v>
      </c>
      <c r="O9" s="151">
        <v>268</v>
      </c>
      <c r="P9" s="151">
        <v>351</v>
      </c>
      <c r="Q9" s="151">
        <v>215</v>
      </c>
      <c r="R9" s="151">
        <v>249</v>
      </c>
      <c r="S9" s="151">
        <v>998</v>
      </c>
      <c r="T9" s="151">
        <v>46</v>
      </c>
      <c r="U9" s="151">
        <v>347</v>
      </c>
      <c r="V9" s="151">
        <v>428</v>
      </c>
      <c r="W9" s="151">
        <v>133</v>
      </c>
    </row>
    <row r="10" spans="1:23">
      <c r="A10" s="152" t="s">
        <v>121</v>
      </c>
      <c r="B10" s="151">
        <v>9386</v>
      </c>
      <c r="C10" s="151">
        <v>53</v>
      </c>
      <c r="D10" s="151" t="s">
        <v>110</v>
      </c>
      <c r="E10" s="151">
        <v>4</v>
      </c>
      <c r="F10" s="151">
        <v>763</v>
      </c>
      <c r="G10" s="151">
        <v>2333</v>
      </c>
      <c r="H10" s="151">
        <v>54</v>
      </c>
      <c r="I10" s="151">
        <v>140</v>
      </c>
      <c r="J10" s="151">
        <v>570</v>
      </c>
      <c r="K10" s="151">
        <v>1419</v>
      </c>
      <c r="L10" s="152" t="s">
        <v>121</v>
      </c>
      <c r="M10" s="151">
        <v>213</v>
      </c>
      <c r="N10" s="151">
        <v>85</v>
      </c>
      <c r="O10" s="151">
        <v>294</v>
      </c>
      <c r="P10" s="151">
        <v>419</v>
      </c>
      <c r="Q10" s="151">
        <v>268</v>
      </c>
      <c r="R10" s="151">
        <v>350</v>
      </c>
      <c r="S10" s="151">
        <v>1119</v>
      </c>
      <c r="T10" s="151">
        <v>66</v>
      </c>
      <c r="U10" s="151">
        <v>464</v>
      </c>
      <c r="V10" s="151">
        <v>587</v>
      </c>
      <c r="W10" s="151">
        <v>185</v>
      </c>
    </row>
    <row r="11" spans="1:23">
      <c r="A11" s="152" t="s">
        <v>120</v>
      </c>
      <c r="B11" s="151">
        <v>7839</v>
      </c>
      <c r="C11" s="151">
        <v>49</v>
      </c>
      <c r="D11" s="151" t="s">
        <v>110</v>
      </c>
      <c r="E11" s="151">
        <v>5</v>
      </c>
      <c r="F11" s="151">
        <v>534</v>
      </c>
      <c r="G11" s="151">
        <v>2116</v>
      </c>
      <c r="H11" s="151">
        <v>64</v>
      </c>
      <c r="I11" s="151">
        <v>110</v>
      </c>
      <c r="J11" s="151">
        <v>482</v>
      </c>
      <c r="K11" s="151">
        <v>1144</v>
      </c>
      <c r="L11" s="152" t="s">
        <v>120</v>
      </c>
      <c r="M11" s="151">
        <v>197</v>
      </c>
      <c r="N11" s="151">
        <v>94</v>
      </c>
      <c r="O11" s="151">
        <v>242</v>
      </c>
      <c r="P11" s="151">
        <v>301</v>
      </c>
      <c r="Q11" s="151">
        <v>198</v>
      </c>
      <c r="R11" s="151">
        <v>384</v>
      </c>
      <c r="S11" s="151">
        <v>904</v>
      </c>
      <c r="T11" s="151">
        <v>37</v>
      </c>
      <c r="U11" s="151">
        <v>380</v>
      </c>
      <c r="V11" s="151">
        <v>458</v>
      </c>
      <c r="W11" s="151">
        <v>140</v>
      </c>
    </row>
    <row r="12" spans="1:23">
      <c r="A12" s="152" t="s">
        <v>119</v>
      </c>
      <c r="B12" s="151">
        <v>6585</v>
      </c>
      <c r="C12" s="151">
        <v>47</v>
      </c>
      <c r="D12" s="151" t="s">
        <v>110</v>
      </c>
      <c r="E12" s="151">
        <v>2</v>
      </c>
      <c r="F12" s="151">
        <v>394</v>
      </c>
      <c r="G12" s="151">
        <v>1752</v>
      </c>
      <c r="H12" s="151">
        <v>50</v>
      </c>
      <c r="I12" s="151">
        <v>87</v>
      </c>
      <c r="J12" s="151">
        <v>379</v>
      </c>
      <c r="K12" s="151">
        <v>1018</v>
      </c>
      <c r="L12" s="152" t="s">
        <v>119</v>
      </c>
      <c r="M12" s="151">
        <v>180</v>
      </c>
      <c r="N12" s="151">
        <v>71</v>
      </c>
      <c r="O12" s="151">
        <v>232</v>
      </c>
      <c r="P12" s="151">
        <v>268</v>
      </c>
      <c r="Q12" s="151">
        <v>176</v>
      </c>
      <c r="R12" s="151">
        <v>352</v>
      </c>
      <c r="S12" s="151">
        <v>767</v>
      </c>
      <c r="T12" s="151">
        <v>57</v>
      </c>
      <c r="U12" s="151">
        <v>373</v>
      </c>
      <c r="V12" s="151">
        <v>274</v>
      </c>
      <c r="W12" s="151">
        <v>106</v>
      </c>
    </row>
    <row r="13" spans="1:23">
      <c r="A13" s="152" t="s">
        <v>118</v>
      </c>
      <c r="B13" s="151">
        <v>5090</v>
      </c>
      <c r="C13" s="151">
        <v>83</v>
      </c>
      <c r="D13" s="151" t="s">
        <v>110</v>
      </c>
      <c r="E13" s="151">
        <v>1</v>
      </c>
      <c r="F13" s="151">
        <v>342</v>
      </c>
      <c r="G13" s="151">
        <v>1080</v>
      </c>
      <c r="H13" s="151">
        <v>17</v>
      </c>
      <c r="I13" s="151">
        <v>47</v>
      </c>
      <c r="J13" s="151">
        <v>326</v>
      </c>
      <c r="K13" s="151">
        <v>863</v>
      </c>
      <c r="L13" s="152" t="s">
        <v>118</v>
      </c>
      <c r="M13" s="151">
        <v>124</v>
      </c>
      <c r="N13" s="151">
        <v>87</v>
      </c>
      <c r="O13" s="151">
        <v>166</v>
      </c>
      <c r="P13" s="151">
        <v>220</v>
      </c>
      <c r="Q13" s="151">
        <v>150</v>
      </c>
      <c r="R13" s="151">
        <v>293</v>
      </c>
      <c r="S13" s="151">
        <v>639</v>
      </c>
      <c r="T13" s="151">
        <v>33</v>
      </c>
      <c r="U13" s="151">
        <v>376</v>
      </c>
      <c r="V13" s="151">
        <v>169</v>
      </c>
      <c r="W13" s="151">
        <v>74</v>
      </c>
    </row>
    <row r="14" spans="1:23">
      <c r="A14" s="152" t="s">
        <v>117</v>
      </c>
      <c r="B14" s="151">
        <v>4079</v>
      </c>
      <c r="C14" s="151">
        <v>145</v>
      </c>
      <c r="D14" s="151">
        <v>1</v>
      </c>
      <c r="E14" s="151" t="s">
        <v>110</v>
      </c>
      <c r="F14" s="151">
        <v>297</v>
      </c>
      <c r="G14" s="151">
        <v>756</v>
      </c>
      <c r="H14" s="151">
        <v>6</v>
      </c>
      <c r="I14" s="151">
        <v>15</v>
      </c>
      <c r="J14" s="151">
        <v>206</v>
      </c>
      <c r="K14" s="151">
        <v>729</v>
      </c>
      <c r="L14" s="152" t="s">
        <v>117</v>
      </c>
      <c r="M14" s="151">
        <v>49</v>
      </c>
      <c r="N14" s="151">
        <v>76</v>
      </c>
      <c r="O14" s="151">
        <v>127</v>
      </c>
      <c r="P14" s="151">
        <v>234</v>
      </c>
      <c r="Q14" s="151">
        <v>172</v>
      </c>
      <c r="R14" s="151">
        <v>194</v>
      </c>
      <c r="S14" s="151">
        <v>471</v>
      </c>
      <c r="T14" s="151">
        <v>7</v>
      </c>
      <c r="U14" s="151">
        <v>395</v>
      </c>
      <c r="V14" s="151">
        <v>71</v>
      </c>
      <c r="W14" s="151">
        <v>128</v>
      </c>
    </row>
    <row r="15" spans="1:23">
      <c r="A15" s="152" t="s">
        <v>116</v>
      </c>
      <c r="B15" s="151">
        <v>3319</v>
      </c>
      <c r="C15" s="151">
        <v>156</v>
      </c>
      <c r="D15" s="151" t="s">
        <v>110</v>
      </c>
      <c r="E15" s="151">
        <v>4</v>
      </c>
      <c r="F15" s="151">
        <v>265</v>
      </c>
      <c r="G15" s="151">
        <v>620</v>
      </c>
      <c r="H15" s="151">
        <v>3</v>
      </c>
      <c r="I15" s="151">
        <v>13</v>
      </c>
      <c r="J15" s="151">
        <v>129</v>
      </c>
      <c r="K15" s="151">
        <v>478</v>
      </c>
      <c r="L15" s="152" t="s">
        <v>116</v>
      </c>
      <c r="M15" s="151">
        <v>39</v>
      </c>
      <c r="N15" s="151">
        <v>71</v>
      </c>
      <c r="O15" s="151">
        <v>111</v>
      </c>
      <c r="P15" s="151">
        <v>218</v>
      </c>
      <c r="Q15" s="151">
        <v>184</v>
      </c>
      <c r="R15" s="151">
        <v>95</v>
      </c>
      <c r="S15" s="151">
        <v>342</v>
      </c>
      <c r="T15" s="151">
        <v>2</v>
      </c>
      <c r="U15" s="151">
        <v>384</v>
      </c>
      <c r="V15" s="151">
        <v>28</v>
      </c>
      <c r="W15" s="151">
        <v>177</v>
      </c>
    </row>
    <row r="16" spans="1:23">
      <c r="A16" s="152" t="s">
        <v>115</v>
      </c>
      <c r="B16" s="151">
        <v>1377</v>
      </c>
      <c r="C16" s="151">
        <v>97</v>
      </c>
      <c r="D16" s="151" t="s">
        <v>110</v>
      </c>
      <c r="E16" s="151">
        <v>3</v>
      </c>
      <c r="F16" s="151">
        <v>106</v>
      </c>
      <c r="G16" s="151">
        <v>302</v>
      </c>
      <c r="H16" s="151">
        <v>3</v>
      </c>
      <c r="I16" s="151">
        <v>4</v>
      </c>
      <c r="J16" s="151">
        <v>35</v>
      </c>
      <c r="K16" s="151">
        <v>157</v>
      </c>
      <c r="L16" s="152" t="s">
        <v>115</v>
      </c>
      <c r="M16" s="151">
        <v>5</v>
      </c>
      <c r="N16" s="151">
        <v>38</v>
      </c>
      <c r="O16" s="151">
        <v>44</v>
      </c>
      <c r="P16" s="151">
        <v>69</v>
      </c>
      <c r="Q16" s="151">
        <v>85</v>
      </c>
      <c r="R16" s="151">
        <v>27</v>
      </c>
      <c r="S16" s="151">
        <v>115</v>
      </c>
      <c r="T16" s="151">
        <v>1</v>
      </c>
      <c r="U16" s="151">
        <v>154</v>
      </c>
      <c r="V16" s="151">
        <v>4</v>
      </c>
      <c r="W16" s="151">
        <v>128</v>
      </c>
    </row>
    <row r="17" spans="1:23">
      <c r="A17" s="152" t="s">
        <v>114</v>
      </c>
      <c r="B17" s="151">
        <v>513</v>
      </c>
      <c r="C17" s="151">
        <v>58</v>
      </c>
      <c r="D17" s="151" t="s">
        <v>110</v>
      </c>
      <c r="E17" s="151" t="s">
        <v>110</v>
      </c>
      <c r="F17" s="151">
        <v>17</v>
      </c>
      <c r="G17" s="151">
        <v>92</v>
      </c>
      <c r="H17" s="151">
        <v>1</v>
      </c>
      <c r="I17" s="151" t="s">
        <v>110</v>
      </c>
      <c r="J17" s="151">
        <v>16</v>
      </c>
      <c r="K17" s="151">
        <v>56</v>
      </c>
      <c r="L17" s="152" t="s">
        <v>114</v>
      </c>
      <c r="M17" s="151">
        <v>3</v>
      </c>
      <c r="N17" s="151">
        <v>25</v>
      </c>
      <c r="O17" s="151">
        <v>17</v>
      </c>
      <c r="P17" s="151">
        <v>15</v>
      </c>
      <c r="Q17" s="151">
        <v>33</v>
      </c>
      <c r="R17" s="151">
        <v>8</v>
      </c>
      <c r="S17" s="151">
        <v>34</v>
      </c>
      <c r="T17" s="151" t="s">
        <v>110</v>
      </c>
      <c r="U17" s="151">
        <v>55</v>
      </c>
      <c r="V17" s="151">
        <v>1</v>
      </c>
      <c r="W17" s="151">
        <v>82</v>
      </c>
    </row>
    <row r="18" spans="1:23">
      <c r="A18" s="152" t="s">
        <v>212</v>
      </c>
      <c r="B18" s="151">
        <v>180</v>
      </c>
      <c r="C18" s="151">
        <v>42</v>
      </c>
      <c r="D18" s="151" t="s">
        <v>110</v>
      </c>
      <c r="E18" s="151" t="s">
        <v>110</v>
      </c>
      <c r="F18" s="151">
        <v>7</v>
      </c>
      <c r="G18" s="151">
        <v>27</v>
      </c>
      <c r="H18" s="151" t="s">
        <v>110</v>
      </c>
      <c r="I18" s="151" t="s">
        <v>110</v>
      </c>
      <c r="J18" s="151">
        <v>1</v>
      </c>
      <c r="K18" s="151">
        <v>26</v>
      </c>
      <c r="L18" s="152" t="s">
        <v>212</v>
      </c>
      <c r="M18" s="151" t="s">
        <v>110</v>
      </c>
      <c r="N18" s="151">
        <v>11</v>
      </c>
      <c r="O18" s="151">
        <v>7</v>
      </c>
      <c r="P18" s="151">
        <v>10</v>
      </c>
      <c r="Q18" s="151">
        <v>4</v>
      </c>
      <c r="R18" s="151">
        <v>2</v>
      </c>
      <c r="S18" s="151">
        <v>4</v>
      </c>
      <c r="T18" s="151" t="s">
        <v>110</v>
      </c>
      <c r="U18" s="151">
        <v>9</v>
      </c>
      <c r="V18" s="151" t="s">
        <v>110</v>
      </c>
      <c r="W18" s="151">
        <v>30</v>
      </c>
    </row>
    <row r="19" spans="1:23">
      <c r="A19" s="152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2"/>
      <c r="M19" s="151"/>
      <c r="N19" s="151"/>
      <c r="O19" s="151"/>
      <c r="P19" s="151"/>
      <c r="Q19" s="151"/>
      <c r="R19" s="153"/>
      <c r="S19" s="153"/>
      <c r="T19" s="153"/>
      <c r="U19" s="153"/>
      <c r="V19" s="153"/>
      <c r="W19" s="153"/>
    </row>
    <row r="20" spans="1:23">
      <c r="A20" s="152" t="s">
        <v>24</v>
      </c>
      <c r="B20" s="151">
        <v>37974</v>
      </c>
      <c r="C20" s="151">
        <v>555</v>
      </c>
      <c r="D20" s="151">
        <v>1</v>
      </c>
      <c r="E20" s="151">
        <v>19</v>
      </c>
      <c r="F20" s="151">
        <v>3527</v>
      </c>
      <c r="G20" s="151">
        <v>12605</v>
      </c>
      <c r="H20" s="151">
        <v>256</v>
      </c>
      <c r="I20" s="151">
        <v>748</v>
      </c>
      <c r="J20" s="151">
        <v>2458</v>
      </c>
      <c r="K20" s="151">
        <v>4362</v>
      </c>
      <c r="L20" s="152" t="s">
        <v>24</v>
      </c>
      <c r="M20" s="151">
        <v>556</v>
      </c>
      <c r="N20" s="151">
        <v>475</v>
      </c>
      <c r="O20" s="151">
        <v>1412</v>
      </c>
      <c r="P20" s="151">
        <v>1009</v>
      </c>
      <c r="Q20" s="151">
        <v>787</v>
      </c>
      <c r="R20" s="151">
        <v>1149</v>
      </c>
      <c r="S20" s="151">
        <v>1787</v>
      </c>
      <c r="T20" s="151">
        <v>211</v>
      </c>
      <c r="U20" s="151">
        <v>2369</v>
      </c>
      <c r="V20" s="151">
        <v>2756</v>
      </c>
      <c r="W20" s="151">
        <v>932</v>
      </c>
    </row>
    <row r="21" spans="1:23">
      <c r="A21" s="152" t="s">
        <v>213</v>
      </c>
      <c r="B21" s="151">
        <v>538</v>
      </c>
      <c r="C21" s="151">
        <v>5</v>
      </c>
      <c r="D21" s="151" t="s">
        <v>110</v>
      </c>
      <c r="E21" s="151" t="s">
        <v>110</v>
      </c>
      <c r="F21" s="151">
        <v>31</v>
      </c>
      <c r="G21" s="151">
        <v>134</v>
      </c>
      <c r="H21" s="151" t="s">
        <v>110</v>
      </c>
      <c r="I21" s="151">
        <v>2</v>
      </c>
      <c r="J21" s="151">
        <v>11</v>
      </c>
      <c r="K21" s="151">
        <v>98</v>
      </c>
      <c r="L21" s="152" t="s">
        <v>213</v>
      </c>
      <c r="M21" s="151">
        <v>1</v>
      </c>
      <c r="N21" s="151">
        <v>3</v>
      </c>
      <c r="O21" s="151">
        <v>4</v>
      </c>
      <c r="P21" s="151">
        <v>108</v>
      </c>
      <c r="Q21" s="151">
        <v>14</v>
      </c>
      <c r="R21" s="151">
        <v>19</v>
      </c>
      <c r="S21" s="151">
        <v>4</v>
      </c>
      <c r="T21" s="151" t="s">
        <v>110</v>
      </c>
      <c r="U21" s="151">
        <v>20</v>
      </c>
      <c r="V21" s="151">
        <v>62</v>
      </c>
      <c r="W21" s="151">
        <v>22</v>
      </c>
    </row>
    <row r="22" spans="1:23">
      <c r="A22" s="152" t="s">
        <v>126</v>
      </c>
      <c r="B22" s="151">
        <v>2322</v>
      </c>
      <c r="C22" s="151">
        <v>10</v>
      </c>
      <c r="D22" s="151" t="s">
        <v>110</v>
      </c>
      <c r="E22" s="151" t="s">
        <v>110</v>
      </c>
      <c r="F22" s="151">
        <v>199</v>
      </c>
      <c r="G22" s="151">
        <v>766</v>
      </c>
      <c r="H22" s="151">
        <v>11</v>
      </c>
      <c r="I22" s="151">
        <v>60</v>
      </c>
      <c r="J22" s="151">
        <v>84</v>
      </c>
      <c r="K22" s="151">
        <v>290</v>
      </c>
      <c r="L22" s="152" t="s">
        <v>126</v>
      </c>
      <c r="M22" s="151">
        <v>23</v>
      </c>
      <c r="N22" s="151">
        <v>18</v>
      </c>
      <c r="O22" s="151">
        <v>46</v>
      </c>
      <c r="P22" s="151">
        <v>162</v>
      </c>
      <c r="Q22" s="151">
        <v>53</v>
      </c>
      <c r="R22" s="151">
        <v>82</v>
      </c>
      <c r="S22" s="151">
        <v>70</v>
      </c>
      <c r="T22" s="151">
        <v>16</v>
      </c>
      <c r="U22" s="151">
        <v>89</v>
      </c>
      <c r="V22" s="151">
        <v>272</v>
      </c>
      <c r="W22" s="151">
        <v>71</v>
      </c>
    </row>
    <row r="23" spans="1:23">
      <c r="A23" s="152" t="s">
        <v>125</v>
      </c>
      <c r="B23" s="151">
        <v>2843</v>
      </c>
      <c r="C23" s="151">
        <v>18</v>
      </c>
      <c r="D23" s="151" t="s">
        <v>110</v>
      </c>
      <c r="E23" s="151" t="s">
        <v>110</v>
      </c>
      <c r="F23" s="151">
        <v>183</v>
      </c>
      <c r="G23" s="151">
        <v>1190</v>
      </c>
      <c r="H23" s="151">
        <v>20</v>
      </c>
      <c r="I23" s="151">
        <v>71</v>
      </c>
      <c r="J23" s="151">
        <v>108</v>
      </c>
      <c r="K23" s="151">
        <v>251</v>
      </c>
      <c r="L23" s="152" t="s">
        <v>125</v>
      </c>
      <c r="M23" s="151">
        <v>33</v>
      </c>
      <c r="N23" s="151">
        <v>25</v>
      </c>
      <c r="O23" s="151">
        <v>96</v>
      </c>
      <c r="P23" s="151">
        <v>48</v>
      </c>
      <c r="Q23" s="151">
        <v>39</v>
      </c>
      <c r="R23" s="151">
        <v>90</v>
      </c>
      <c r="S23" s="151">
        <v>148</v>
      </c>
      <c r="T23" s="151">
        <v>18</v>
      </c>
      <c r="U23" s="151">
        <v>124</v>
      </c>
      <c r="V23" s="151">
        <v>304</v>
      </c>
      <c r="W23" s="151">
        <v>77</v>
      </c>
    </row>
    <row r="24" spans="1:23">
      <c r="A24" s="152" t="s">
        <v>124</v>
      </c>
      <c r="B24" s="151">
        <v>3264</v>
      </c>
      <c r="C24" s="151">
        <v>16</v>
      </c>
      <c r="D24" s="151" t="s">
        <v>110</v>
      </c>
      <c r="E24" s="151" t="s">
        <v>110</v>
      </c>
      <c r="F24" s="151">
        <v>211</v>
      </c>
      <c r="G24" s="151">
        <v>1381</v>
      </c>
      <c r="H24" s="151">
        <v>23</v>
      </c>
      <c r="I24" s="151">
        <v>76</v>
      </c>
      <c r="J24" s="151">
        <v>113</v>
      </c>
      <c r="K24" s="151">
        <v>301</v>
      </c>
      <c r="L24" s="152" t="s">
        <v>124</v>
      </c>
      <c r="M24" s="151">
        <v>42</v>
      </c>
      <c r="N24" s="151">
        <v>23</v>
      </c>
      <c r="O24" s="151">
        <v>93</v>
      </c>
      <c r="P24" s="151">
        <v>45</v>
      </c>
      <c r="Q24" s="151">
        <v>52</v>
      </c>
      <c r="R24" s="151">
        <v>121</v>
      </c>
      <c r="S24" s="151">
        <v>223</v>
      </c>
      <c r="T24" s="151">
        <v>20</v>
      </c>
      <c r="U24" s="151">
        <v>146</v>
      </c>
      <c r="V24" s="151">
        <v>310</v>
      </c>
      <c r="W24" s="151">
        <v>68</v>
      </c>
    </row>
    <row r="25" spans="1:23">
      <c r="A25" s="152" t="s">
        <v>123</v>
      </c>
      <c r="B25" s="151">
        <v>3495</v>
      </c>
      <c r="C25" s="151">
        <v>23</v>
      </c>
      <c r="D25" s="151" t="s">
        <v>110</v>
      </c>
      <c r="E25" s="151">
        <v>1</v>
      </c>
      <c r="F25" s="151">
        <v>305</v>
      </c>
      <c r="G25" s="151">
        <v>1299</v>
      </c>
      <c r="H25" s="151">
        <v>18</v>
      </c>
      <c r="I25" s="151">
        <v>84</v>
      </c>
      <c r="J25" s="151">
        <v>179</v>
      </c>
      <c r="K25" s="151">
        <v>389</v>
      </c>
      <c r="L25" s="152" t="s">
        <v>123</v>
      </c>
      <c r="M25" s="151">
        <v>52</v>
      </c>
      <c r="N25" s="151">
        <v>32</v>
      </c>
      <c r="O25" s="151">
        <v>120</v>
      </c>
      <c r="P25" s="151">
        <v>70</v>
      </c>
      <c r="Q25" s="151">
        <v>67</v>
      </c>
      <c r="R25" s="151">
        <v>104</v>
      </c>
      <c r="S25" s="151">
        <v>191</v>
      </c>
      <c r="T25" s="151">
        <v>20</v>
      </c>
      <c r="U25" s="151">
        <v>155</v>
      </c>
      <c r="V25" s="151">
        <v>323</v>
      </c>
      <c r="W25" s="151">
        <v>63</v>
      </c>
    </row>
    <row r="26" spans="1:23">
      <c r="A26" s="152" t="s">
        <v>122</v>
      </c>
      <c r="B26" s="151">
        <v>4126</v>
      </c>
      <c r="C26" s="151">
        <v>23</v>
      </c>
      <c r="D26" s="151" t="s">
        <v>110</v>
      </c>
      <c r="E26" s="151">
        <v>2</v>
      </c>
      <c r="F26" s="151">
        <v>405</v>
      </c>
      <c r="G26" s="151">
        <v>1466</v>
      </c>
      <c r="H26" s="151">
        <v>28</v>
      </c>
      <c r="I26" s="151">
        <v>104</v>
      </c>
      <c r="J26" s="151">
        <v>277</v>
      </c>
      <c r="K26" s="151">
        <v>458</v>
      </c>
      <c r="L26" s="152" t="s">
        <v>122</v>
      </c>
      <c r="M26" s="151">
        <v>40</v>
      </c>
      <c r="N26" s="151">
        <v>31</v>
      </c>
      <c r="O26" s="151">
        <v>162</v>
      </c>
      <c r="P26" s="151">
        <v>95</v>
      </c>
      <c r="Q26" s="151">
        <v>85</v>
      </c>
      <c r="R26" s="151">
        <v>83</v>
      </c>
      <c r="S26" s="151">
        <v>223</v>
      </c>
      <c r="T26" s="151">
        <v>27</v>
      </c>
      <c r="U26" s="151">
        <v>196</v>
      </c>
      <c r="V26" s="151">
        <v>343</v>
      </c>
      <c r="W26" s="151">
        <v>78</v>
      </c>
    </row>
    <row r="27" spans="1:23">
      <c r="A27" s="152" t="s">
        <v>121</v>
      </c>
      <c r="B27" s="151">
        <v>5100</v>
      </c>
      <c r="C27" s="151">
        <v>24</v>
      </c>
      <c r="D27" s="151" t="s">
        <v>110</v>
      </c>
      <c r="E27" s="151">
        <v>3</v>
      </c>
      <c r="F27" s="151">
        <v>599</v>
      </c>
      <c r="G27" s="151">
        <v>1584</v>
      </c>
      <c r="H27" s="151">
        <v>43</v>
      </c>
      <c r="I27" s="151">
        <v>114</v>
      </c>
      <c r="J27" s="151">
        <v>448</v>
      </c>
      <c r="K27" s="151">
        <v>610</v>
      </c>
      <c r="L27" s="152" t="s">
        <v>121</v>
      </c>
      <c r="M27" s="151">
        <v>89</v>
      </c>
      <c r="N27" s="151">
        <v>46</v>
      </c>
      <c r="O27" s="151">
        <v>180</v>
      </c>
      <c r="P27" s="151">
        <v>109</v>
      </c>
      <c r="Q27" s="151">
        <v>97</v>
      </c>
      <c r="R27" s="151">
        <v>91</v>
      </c>
      <c r="S27" s="151">
        <v>205</v>
      </c>
      <c r="T27" s="151">
        <v>37</v>
      </c>
      <c r="U27" s="151">
        <v>286</v>
      </c>
      <c r="V27" s="151">
        <v>429</v>
      </c>
      <c r="W27" s="151">
        <v>106</v>
      </c>
    </row>
    <row r="28" spans="1:23">
      <c r="A28" s="152" t="s">
        <v>120</v>
      </c>
      <c r="B28" s="151">
        <v>4240</v>
      </c>
      <c r="C28" s="151">
        <v>26</v>
      </c>
      <c r="D28" s="151" t="s">
        <v>110</v>
      </c>
      <c r="E28" s="151">
        <v>3</v>
      </c>
      <c r="F28" s="151">
        <v>435</v>
      </c>
      <c r="G28" s="151">
        <v>1539</v>
      </c>
      <c r="H28" s="151">
        <v>43</v>
      </c>
      <c r="I28" s="151">
        <v>90</v>
      </c>
      <c r="J28" s="151">
        <v>364</v>
      </c>
      <c r="K28" s="151">
        <v>426</v>
      </c>
      <c r="L28" s="152" t="s">
        <v>120</v>
      </c>
      <c r="M28" s="151">
        <v>86</v>
      </c>
      <c r="N28" s="151">
        <v>63</v>
      </c>
      <c r="O28" s="151">
        <v>156</v>
      </c>
      <c r="P28" s="151">
        <v>70</v>
      </c>
      <c r="Q28" s="151">
        <v>51</v>
      </c>
      <c r="R28" s="151">
        <v>109</v>
      </c>
      <c r="S28" s="151">
        <v>141</v>
      </c>
      <c r="T28" s="151">
        <v>14</v>
      </c>
      <c r="U28" s="151">
        <v>209</v>
      </c>
      <c r="V28" s="151">
        <v>338</v>
      </c>
      <c r="W28" s="151">
        <v>77</v>
      </c>
    </row>
    <row r="29" spans="1:23">
      <c r="A29" s="152" t="s">
        <v>119</v>
      </c>
      <c r="B29" s="151">
        <v>3611</v>
      </c>
      <c r="C29" s="151">
        <v>25</v>
      </c>
      <c r="D29" s="151" t="s">
        <v>110</v>
      </c>
      <c r="E29" s="151">
        <v>2</v>
      </c>
      <c r="F29" s="151">
        <v>315</v>
      </c>
      <c r="G29" s="151">
        <v>1275</v>
      </c>
      <c r="H29" s="151">
        <v>43</v>
      </c>
      <c r="I29" s="151">
        <v>77</v>
      </c>
      <c r="J29" s="151">
        <v>297</v>
      </c>
      <c r="K29" s="151">
        <v>428</v>
      </c>
      <c r="L29" s="152" t="s">
        <v>119</v>
      </c>
      <c r="M29" s="151">
        <v>78</v>
      </c>
      <c r="N29" s="151">
        <v>41</v>
      </c>
      <c r="O29" s="151">
        <v>165</v>
      </c>
      <c r="P29" s="151">
        <v>71</v>
      </c>
      <c r="Q29" s="151">
        <v>47</v>
      </c>
      <c r="R29" s="151">
        <v>121</v>
      </c>
      <c r="S29" s="151">
        <v>132</v>
      </c>
      <c r="T29" s="151">
        <v>33</v>
      </c>
      <c r="U29" s="151">
        <v>213</v>
      </c>
      <c r="V29" s="151">
        <v>193</v>
      </c>
      <c r="W29" s="151">
        <v>55</v>
      </c>
    </row>
    <row r="30" spans="1:23">
      <c r="A30" s="152" t="s">
        <v>118</v>
      </c>
      <c r="B30" s="151">
        <v>2837</v>
      </c>
      <c r="C30" s="151">
        <v>45</v>
      </c>
      <c r="D30" s="151" t="s">
        <v>110</v>
      </c>
      <c r="E30" s="151">
        <v>1</v>
      </c>
      <c r="F30" s="151">
        <v>278</v>
      </c>
      <c r="G30" s="151">
        <v>770</v>
      </c>
      <c r="H30" s="151">
        <v>15</v>
      </c>
      <c r="I30" s="151">
        <v>42</v>
      </c>
      <c r="J30" s="151">
        <v>254</v>
      </c>
      <c r="K30" s="151">
        <v>375</v>
      </c>
      <c r="L30" s="152" t="s">
        <v>118</v>
      </c>
      <c r="M30" s="151">
        <v>64</v>
      </c>
      <c r="N30" s="151">
        <v>53</v>
      </c>
      <c r="O30" s="151">
        <v>139</v>
      </c>
      <c r="P30" s="151">
        <v>68</v>
      </c>
      <c r="Q30" s="151">
        <v>53</v>
      </c>
      <c r="R30" s="151">
        <v>126</v>
      </c>
      <c r="S30" s="151">
        <v>149</v>
      </c>
      <c r="T30" s="151">
        <v>17</v>
      </c>
      <c r="U30" s="151">
        <v>248</v>
      </c>
      <c r="V30" s="151">
        <v>109</v>
      </c>
      <c r="W30" s="151">
        <v>31</v>
      </c>
    </row>
    <row r="31" spans="1:23">
      <c r="A31" s="152" t="s">
        <v>117</v>
      </c>
      <c r="B31" s="151">
        <v>2343</v>
      </c>
      <c r="C31" s="151">
        <v>109</v>
      </c>
      <c r="D31" s="151">
        <v>1</v>
      </c>
      <c r="E31" s="151" t="s">
        <v>110</v>
      </c>
      <c r="F31" s="151">
        <v>251</v>
      </c>
      <c r="G31" s="151">
        <v>500</v>
      </c>
      <c r="H31" s="151">
        <v>5</v>
      </c>
      <c r="I31" s="151">
        <v>13</v>
      </c>
      <c r="J31" s="151">
        <v>175</v>
      </c>
      <c r="K31" s="151">
        <v>325</v>
      </c>
      <c r="L31" s="152" t="s">
        <v>117</v>
      </c>
      <c r="M31" s="151">
        <v>29</v>
      </c>
      <c r="N31" s="151">
        <v>57</v>
      </c>
      <c r="O31" s="151">
        <v>107</v>
      </c>
      <c r="P31" s="151">
        <v>61</v>
      </c>
      <c r="Q31" s="151">
        <v>84</v>
      </c>
      <c r="R31" s="151">
        <v>124</v>
      </c>
      <c r="S31" s="151">
        <v>129</v>
      </c>
      <c r="T31" s="151">
        <v>6</v>
      </c>
      <c r="U31" s="151">
        <v>258</v>
      </c>
      <c r="V31" s="151">
        <v>52</v>
      </c>
      <c r="W31" s="151">
        <v>57</v>
      </c>
    </row>
    <row r="32" spans="1:23">
      <c r="A32" s="152" t="s">
        <v>116</v>
      </c>
      <c r="B32" s="151">
        <v>1982</v>
      </c>
      <c r="C32" s="151">
        <v>96</v>
      </c>
      <c r="D32" s="151" t="s">
        <v>110</v>
      </c>
      <c r="E32" s="151">
        <v>4</v>
      </c>
      <c r="F32" s="151">
        <v>217</v>
      </c>
      <c r="G32" s="151">
        <v>427</v>
      </c>
      <c r="H32" s="151">
        <v>3</v>
      </c>
      <c r="I32" s="151">
        <v>12</v>
      </c>
      <c r="J32" s="151">
        <v>109</v>
      </c>
      <c r="K32" s="151">
        <v>262</v>
      </c>
      <c r="L32" s="152" t="s">
        <v>116</v>
      </c>
      <c r="M32" s="151">
        <v>16</v>
      </c>
      <c r="N32" s="151">
        <v>47</v>
      </c>
      <c r="O32" s="151">
        <v>88</v>
      </c>
      <c r="P32" s="151">
        <v>63</v>
      </c>
      <c r="Q32" s="151">
        <v>93</v>
      </c>
      <c r="R32" s="151">
        <v>58</v>
      </c>
      <c r="S32" s="151">
        <v>111</v>
      </c>
      <c r="T32" s="151">
        <v>2</v>
      </c>
      <c r="U32" s="151">
        <v>262</v>
      </c>
      <c r="V32" s="151">
        <v>19</v>
      </c>
      <c r="W32" s="151">
        <v>93</v>
      </c>
    </row>
    <row r="33" spans="1:23">
      <c r="A33" s="152" t="s">
        <v>115</v>
      </c>
      <c r="B33" s="151">
        <v>838</v>
      </c>
      <c r="C33" s="151">
        <v>68</v>
      </c>
      <c r="D33" s="151" t="s">
        <v>110</v>
      </c>
      <c r="E33" s="151">
        <v>3</v>
      </c>
      <c r="F33" s="151">
        <v>80</v>
      </c>
      <c r="G33" s="151">
        <v>195</v>
      </c>
      <c r="H33" s="151">
        <v>3</v>
      </c>
      <c r="I33" s="151">
        <v>3</v>
      </c>
      <c r="J33" s="151">
        <v>26</v>
      </c>
      <c r="K33" s="151">
        <v>96</v>
      </c>
      <c r="L33" s="152" t="s">
        <v>115</v>
      </c>
      <c r="M33" s="151">
        <v>2</v>
      </c>
      <c r="N33" s="151">
        <v>22</v>
      </c>
      <c r="O33" s="151">
        <v>33</v>
      </c>
      <c r="P33" s="151">
        <v>30</v>
      </c>
      <c r="Q33" s="151">
        <v>35</v>
      </c>
      <c r="R33" s="151">
        <v>16</v>
      </c>
      <c r="S33" s="151">
        <v>43</v>
      </c>
      <c r="T33" s="151">
        <v>1</v>
      </c>
      <c r="U33" s="151">
        <v>112</v>
      </c>
      <c r="V33" s="151">
        <v>1</v>
      </c>
      <c r="W33" s="151">
        <v>69</v>
      </c>
    </row>
    <row r="34" spans="1:23">
      <c r="A34" s="152" t="s">
        <v>114</v>
      </c>
      <c r="B34" s="151">
        <v>320</v>
      </c>
      <c r="C34" s="151">
        <v>37</v>
      </c>
      <c r="D34" s="151" t="s">
        <v>110</v>
      </c>
      <c r="E34" s="151" t="s">
        <v>110</v>
      </c>
      <c r="F34" s="151">
        <v>15</v>
      </c>
      <c r="G34" s="151">
        <v>62</v>
      </c>
      <c r="H34" s="151">
        <v>1</v>
      </c>
      <c r="I34" s="151" t="s">
        <v>110</v>
      </c>
      <c r="J34" s="151">
        <v>13</v>
      </c>
      <c r="K34" s="151">
        <v>36</v>
      </c>
      <c r="L34" s="152" t="s">
        <v>114</v>
      </c>
      <c r="M34" s="151">
        <v>1</v>
      </c>
      <c r="N34" s="151">
        <v>8</v>
      </c>
      <c r="O34" s="151">
        <v>17</v>
      </c>
      <c r="P34" s="151">
        <v>3</v>
      </c>
      <c r="Q34" s="151">
        <v>15</v>
      </c>
      <c r="R34" s="151">
        <v>4</v>
      </c>
      <c r="S34" s="151">
        <v>16</v>
      </c>
      <c r="T34" s="151" t="s">
        <v>110</v>
      </c>
      <c r="U34" s="151">
        <v>44</v>
      </c>
      <c r="V34" s="151">
        <v>1</v>
      </c>
      <c r="W34" s="151">
        <v>47</v>
      </c>
    </row>
    <row r="35" spans="1:23">
      <c r="A35" s="152" t="s">
        <v>212</v>
      </c>
      <c r="B35" s="151">
        <v>115</v>
      </c>
      <c r="C35" s="151">
        <v>30</v>
      </c>
      <c r="D35" s="151" t="s">
        <v>110</v>
      </c>
      <c r="E35" s="151" t="s">
        <v>110</v>
      </c>
      <c r="F35" s="151">
        <v>3</v>
      </c>
      <c r="G35" s="151">
        <v>17</v>
      </c>
      <c r="H35" s="151" t="s">
        <v>110</v>
      </c>
      <c r="I35" s="151" t="s">
        <v>110</v>
      </c>
      <c r="J35" s="151" t="s">
        <v>110</v>
      </c>
      <c r="K35" s="151">
        <v>17</v>
      </c>
      <c r="L35" s="152" t="s">
        <v>212</v>
      </c>
      <c r="M35" s="151" t="s">
        <v>110</v>
      </c>
      <c r="N35" s="151">
        <v>6</v>
      </c>
      <c r="O35" s="151">
        <v>6</v>
      </c>
      <c r="P35" s="151">
        <v>6</v>
      </c>
      <c r="Q35" s="151">
        <v>2</v>
      </c>
      <c r="R35" s="151">
        <v>1</v>
      </c>
      <c r="S35" s="151">
        <v>2</v>
      </c>
      <c r="T35" s="151" t="s">
        <v>110</v>
      </c>
      <c r="U35" s="151">
        <v>7</v>
      </c>
      <c r="V35" s="151" t="s">
        <v>110</v>
      </c>
      <c r="W35" s="151">
        <v>18</v>
      </c>
    </row>
    <row r="36" spans="1:23">
      <c r="A36" s="152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2"/>
      <c r="M36" s="151"/>
      <c r="N36" s="151"/>
      <c r="O36" s="151"/>
      <c r="P36" s="151"/>
      <c r="Q36" s="151"/>
      <c r="R36" s="153"/>
      <c r="S36" s="153"/>
      <c r="T36" s="153"/>
      <c r="U36" s="153"/>
      <c r="V36" s="153"/>
      <c r="W36" s="153"/>
    </row>
    <row r="37" spans="1:23">
      <c r="A37" s="152" t="s">
        <v>23</v>
      </c>
      <c r="B37" s="151">
        <v>29897</v>
      </c>
      <c r="C37" s="151">
        <v>322</v>
      </c>
      <c r="D37" s="151" t="s">
        <v>110</v>
      </c>
      <c r="E37" s="151">
        <v>4</v>
      </c>
      <c r="F37" s="151">
        <v>891</v>
      </c>
      <c r="G37" s="151">
        <v>5077</v>
      </c>
      <c r="H37" s="151">
        <v>81</v>
      </c>
      <c r="I37" s="151">
        <v>245</v>
      </c>
      <c r="J37" s="151">
        <v>728</v>
      </c>
      <c r="K37" s="151">
        <v>5496</v>
      </c>
      <c r="L37" s="152" t="s">
        <v>23</v>
      </c>
      <c r="M37" s="151">
        <v>809</v>
      </c>
      <c r="N37" s="151">
        <v>336</v>
      </c>
      <c r="O37" s="151">
        <v>726</v>
      </c>
      <c r="P37" s="151">
        <v>2333</v>
      </c>
      <c r="Q37" s="151">
        <v>1386</v>
      </c>
      <c r="R37" s="151">
        <v>1818</v>
      </c>
      <c r="S37" s="151">
        <v>6323</v>
      </c>
      <c r="T37" s="151">
        <v>191</v>
      </c>
      <c r="U37" s="151">
        <v>1454</v>
      </c>
      <c r="V37" s="151">
        <v>873</v>
      </c>
      <c r="W37" s="151">
        <v>804</v>
      </c>
    </row>
    <row r="38" spans="1:23">
      <c r="A38" s="152" t="s">
        <v>213</v>
      </c>
      <c r="B38" s="151">
        <v>558</v>
      </c>
      <c r="C38" s="151">
        <v>3</v>
      </c>
      <c r="D38" s="151" t="s">
        <v>110</v>
      </c>
      <c r="E38" s="151" t="s">
        <v>110</v>
      </c>
      <c r="F38" s="151">
        <v>4</v>
      </c>
      <c r="G38" s="151">
        <v>74</v>
      </c>
      <c r="H38" s="151" t="s">
        <v>110</v>
      </c>
      <c r="I38" s="151">
        <v>2</v>
      </c>
      <c r="J38" s="151">
        <v>9</v>
      </c>
      <c r="K38" s="151">
        <v>130</v>
      </c>
      <c r="L38" s="152" t="s">
        <v>213</v>
      </c>
      <c r="M38" s="151">
        <v>4</v>
      </c>
      <c r="N38" s="151">
        <v>2</v>
      </c>
      <c r="O38" s="151">
        <v>5</v>
      </c>
      <c r="P38" s="151">
        <v>190</v>
      </c>
      <c r="Q38" s="151">
        <v>24</v>
      </c>
      <c r="R38" s="151">
        <v>24</v>
      </c>
      <c r="S38" s="151">
        <v>24</v>
      </c>
      <c r="T38" s="151">
        <v>3</v>
      </c>
      <c r="U38" s="151">
        <v>15</v>
      </c>
      <c r="V38" s="151">
        <v>20</v>
      </c>
      <c r="W38" s="151">
        <v>25</v>
      </c>
    </row>
    <row r="39" spans="1:23">
      <c r="A39" s="152" t="s">
        <v>126</v>
      </c>
      <c r="B39" s="151">
        <v>2177</v>
      </c>
      <c r="C39" s="151">
        <v>6</v>
      </c>
      <c r="D39" s="151" t="s">
        <v>110</v>
      </c>
      <c r="E39" s="151" t="s">
        <v>110</v>
      </c>
      <c r="F39" s="151">
        <v>35</v>
      </c>
      <c r="G39" s="151">
        <v>366</v>
      </c>
      <c r="H39" s="151">
        <v>5</v>
      </c>
      <c r="I39" s="151">
        <v>26</v>
      </c>
      <c r="J39" s="151">
        <v>44</v>
      </c>
      <c r="K39" s="151">
        <v>393</v>
      </c>
      <c r="L39" s="152" t="s">
        <v>126</v>
      </c>
      <c r="M39" s="151">
        <v>54</v>
      </c>
      <c r="N39" s="151">
        <v>21</v>
      </c>
      <c r="O39" s="151">
        <v>58</v>
      </c>
      <c r="P39" s="151">
        <v>251</v>
      </c>
      <c r="Q39" s="151">
        <v>131</v>
      </c>
      <c r="R39" s="151">
        <v>125</v>
      </c>
      <c r="S39" s="151">
        <v>431</v>
      </c>
      <c r="T39" s="151">
        <v>22</v>
      </c>
      <c r="U39" s="151">
        <v>71</v>
      </c>
      <c r="V39" s="151">
        <v>83</v>
      </c>
      <c r="W39" s="151">
        <v>55</v>
      </c>
    </row>
    <row r="40" spans="1:23">
      <c r="A40" s="152" t="s">
        <v>125</v>
      </c>
      <c r="B40" s="151">
        <v>2163</v>
      </c>
      <c r="C40" s="151">
        <v>4</v>
      </c>
      <c r="D40" s="151" t="s">
        <v>110</v>
      </c>
      <c r="E40" s="151" t="s">
        <v>110</v>
      </c>
      <c r="F40" s="151">
        <v>41</v>
      </c>
      <c r="G40" s="151">
        <v>420</v>
      </c>
      <c r="H40" s="151">
        <v>5</v>
      </c>
      <c r="I40" s="151">
        <v>50</v>
      </c>
      <c r="J40" s="151">
        <v>42</v>
      </c>
      <c r="K40" s="151">
        <v>346</v>
      </c>
      <c r="L40" s="152" t="s">
        <v>125</v>
      </c>
      <c r="M40" s="151">
        <v>91</v>
      </c>
      <c r="N40" s="151">
        <v>20</v>
      </c>
      <c r="O40" s="151">
        <v>62</v>
      </c>
      <c r="P40" s="151">
        <v>87</v>
      </c>
      <c r="Q40" s="151">
        <v>92</v>
      </c>
      <c r="R40" s="151">
        <v>134</v>
      </c>
      <c r="S40" s="151">
        <v>530</v>
      </c>
      <c r="T40" s="151">
        <v>14</v>
      </c>
      <c r="U40" s="151">
        <v>85</v>
      </c>
      <c r="V40" s="151">
        <v>84</v>
      </c>
      <c r="W40" s="151">
        <v>56</v>
      </c>
    </row>
    <row r="41" spans="1:23">
      <c r="A41" s="152" t="s">
        <v>124</v>
      </c>
      <c r="B41" s="151">
        <v>2158</v>
      </c>
      <c r="C41" s="151">
        <v>6</v>
      </c>
      <c r="D41" s="151" t="s">
        <v>110</v>
      </c>
      <c r="E41" s="151" t="s">
        <v>110</v>
      </c>
      <c r="F41" s="151">
        <v>65</v>
      </c>
      <c r="G41" s="151">
        <v>418</v>
      </c>
      <c r="H41" s="151">
        <v>3</v>
      </c>
      <c r="I41" s="151">
        <v>27</v>
      </c>
      <c r="J41" s="151">
        <v>42</v>
      </c>
      <c r="K41" s="151">
        <v>346</v>
      </c>
      <c r="L41" s="152" t="s">
        <v>124</v>
      </c>
      <c r="M41" s="151">
        <v>65</v>
      </c>
      <c r="N41" s="151">
        <v>22</v>
      </c>
      <c r="O41" s="151">
        <v>64</v>
      </c>
      <c r="P41" s="151">
        <v>111</v>
      </c>
      <c r="Q41" s="151">
        <v>107</v>
      </c>
      <c r="R41" s="151">
        <v>139</v>
      </c>
      <c r="S41" s="151">
        <v>503</v>
      </c>
      <c r="T41" s="151">
        <v>16</v>
      </c>
      <c r="U41" s="151">
        <v>91</v>
      </c>
      <c r="V41" s="151">
        <v>76</v>
      </c>
      <c r="W41" s="151">
        <v>57</v>
      </c>
    </row>
    <row r="42" spans="1:23">
      <c r="A42" s="152" t="s">
        <v>123</v>
      </c>
      <c r="B42" s="151">
        <v>2563</v>
      </c>
      <c r="C42" s="151">
        <v>13</v>
      </c>
      <c r="D42" s="151" t="s">
        <v>110</v>
      </c>
      <c r="E42" s="151">
        <v>1</v>
      </c>
      <c r="F42" s="151">
        <v>85</v>
      </c>
      <c r="G42" s="151">
        <v>487</v>
      </c>
      <c r="H42" s="151">
        <v>8</v>
      </c>
      <c r="I42" s="151">
        <v>40</v>
      </c>
      <c r="J42" s="151">
        <v>61</v>
      </c>
      <c r="K42" s="151">
        <v>381</v>
      </c>
      <c r="L42" s="152" t="s">
        <v>123</v>
      </c>
      <c r="M42" s="151">
        <v>83</v>
      </c>
      <c r="N42" s="151">
        <v>32</v>
      </c>
      <c r="O42" s="151">
        <v>82</v>
      </c>
      <c r="P42" s="151">
        <v>165</v>
      </c>
      <c r="Q42" s="151">
        <v>109</v>
      </c>
      <c r="R42" s="151">
        <v>175</v>
      </c>
      <c r="S42" s="151">
        <v>593</v>
      </c>
      <c r="T42" s="151">
        <v>24</v>
      </c>
      <c r="U42" s="151">
        <v>90</v>
      </c>
      <c r="V42" s="151">
        <v>75</v>
      </c>
      <c r="W42" s="151">
        <v>59</v>
      </c>
    </row>
    <row r="43" spans="1:23">
      <c r="A43" s="152" t="s">
        <v>122</v>
      </c>
      <c r="B43" s="151">
        <v>3296</v>
      </c>
      <c r="C43" s="151">
        <v>20</v>
      </c>
      <c r="D43" s="151" t="s">
        <v>110</v>
      </c>
      <c r="E43" s="151" t="s">
        <v>110</v>
      </c>
      <c r="F43" s="151">
        <v>129</v>
      </c>
      <c r="G43" s="151">
        <v>603</v>
      </c>
      <c r="H43" s="151">
        <v>18</v>
      </c>
      <c r="I43" s="151">
        <v>35</v>
      </c>
      <c r="J43" s="151">
        <v>72</v>
      </c>
      <c r="K43" s="151">
        <v>585</v>
      </c>
      <c r="L43" s="152" t="s">
        <v>122</v>
      </c>
      <c r="M43" s="151">
        <v>67</v>
      </c>
      <c r="N43" s="151">
        <v>24</v>
      </c>
      <c r="O43" s="151">
        <v>106</v>
      </c>
      <c r="P43" s="151">
        <v>256</v>
      </c>
      <c r="Q43" s="151">
        <v>130</v>
      </c>
      <c r="R43" s="151">
        <v>166</v>
      </c>
      <c r="S43" s="151">
        <v>775</v>
      </c>
      <c r="T43" s="151">
        <v>19</v>
      </c>
      <c r="U43" s="151">
        <v>151</v>
      </c>
      <c r="V43" s="151">
        <v>85</v>
      </c>
      <c r="W43" s="151">
        <v>55</v>
      </c>
    </row>
    <row r="44" spans="1:23">
      <c r="A44" s="152" t="s">
        <v>121</v>
      </c>
      <c r="B44" s="151">
        <v>4286</v>
      </c>
      <c r="C44" s="151">
        <v>29</v>
      </c>
      <c r="D44" s="151" t="s">
        <v>110</v>
      </c>
      <c r="E44" s="151">
        <v>1</v>
      </c>
      <c r="F44" s="151">
        <v>164</v>
      </c>
      <c r="G44" s="151">
        <v>749</v>
      </c>
      <c r="H44" s="151">
        <v>11</v>
      </c>
      <c r="I44" s="151">
        <v>26</v>
      </c>
      <c r="J44" s="151">
        <v>122</v>
      </c>
      <c r="K44" s="151">
        <v>809</v>
      </c>
      <c r="L44" s="152" t="s">
        <v>121</v>
      </c>
      <c r="M44" s="151">
        <v>124</v>
      </c>
      <c r="N44" s="151">
        <v>39</v>
      </c>
      <c r="O44" s="151">
        <v>114</v>
      </c>
      <c r="P44" s="151">
        <v>310</v>
      </c>
      <c r="Q44" s="151">
        <v>171</v>
      </c>
      <c r="R44" s="151">
        <v>259</v>
      </c>
      <c r="S44" s="151">
        <v>914</v>
      </c>
      <c r="T44" s="151">
        <v>29</v>
      </c>
      <c r="U44" s="151">
        <v>178</v>
      </c>
      <c r="V44" s="151">
        <v>158</v>
      </c>
      <c r="W44" s="151">
        <v>79</v>
      </c>
    </row>
    <row r="45" spans="1:23">
      <c r="A45" s="152" t="s">
        <v>120</v>
      </c>
      <c r="B45" s="151">
        <v>3599</v>
      </c>
      <c r="C45" s="151">
        <v>23</v>
      </c>
      <c r="D45" s="151" t="s">
        <v>110</v>
      </c>
      <c r="E45" s="151">
        <v>2</v>
      </c>
      <c r="F45" s="151">
        <v>99</v>
      </c>
      <c r="G45" s="151">
        <v>577</v>
      </c>
      <c r="H45" s="151">
        <v>21</v>
      </c>
      <c r="I45" s="151">
        <v>20</v>
      </c>
      <c r="J45" s="151">
        <v>118</v>
      </c>
      <c r="K45" s="151">
        <v>718</v>
      </c>
      <c r="L45" s="152" t="s">
        <v>120</v>
      </c>
      <c r="M45" s="151">
        <v>111</v>
      </c>
      <c r="N45" s="151">
        <v>31</v>
      </c>
      <c r="O45" s="151">
        <v>86</v>
      </c>
      <c r="P45" s="151">
        <v>231</v>
      </c>
      <c r="Q45" s="151">
        <v>147</v>
      </c>
      <c r="R45" s="151">
        <v>275</v>
      </c>
      <c r="S45" s="151">
        <v>763</v>
      </c>
      <c r="T45" s="151">
        <v>23</v>
      </c>
      <c r="U45" s="151">
        <v>171</v>
      </c>
      <c r="V45" s="151">
        <v>120</v>
      </c>
      <c r="W45" s="151">
        <v>63</v>
      </c>
    </row>
    <row r="46" spans="1:23">
      <c r="A46" s="152" t="s">
        <v>119</v>
      </c>
      <c r="B46" s="151">
        <v>2974</v>
      </c>
      <c r="C46" s="151">
        <v>22</v>
      </c>
      <c r="D46" s="151" t="s">
        <v>110</v>
      </c>
      <c r="E46" s="151" t="s">
        <v>110</v>
      </c>
      <c r="F46" s="151">
        <v>79</v>
      </c>
      <c r="G46" s="151">
        <v>477</v>
      </c>
      <c r="H46" s="151">
        <v>7</v>
      </c>
      <c r="I46" s="151">
        <v>10</v>
      </c>
      <c r="J46" s="151">
        <v>82</v>
      </c>
      <c r="K46" s="151">
        <v>590</v>
      </c>
      <c r="L46" s="152" t="s">
        <v>119</v>
      </c>
      <c r="M46" s="151">
        <v>102</v>
      </c>
      <c r="N46" s="151">
        <v>30</v>
      </c>
      <c r="O46" s="151">
        <v>67</v>
      </c>
      <c r="P46" s="151">
        <v>197</v>
      </c>
      <c r="Q46" s="151">
        <v>129</v>
      </c>
      <c r="R46" s="151">
        <v>231</v>
      </c>
      <c r="S46" s="151">
        <v>635</v>
      </c>
      <c r="T46" s="151">
        <v>24</v>
      </c>
      <c r="U46" s="151">
        <v>160</v>
      </c>
      <c r="V46" s="151">
        <v>81</v>
      </c>
      <c r="W46" s="151">
        <v>51</v>
      </c>
    </row>
    <row r="47" spans="1:23">
      <c r="A47" s="152" t="s">
        <v>118</v>
      </c>
      <c r="B47" s="151">
        <v>2253</v>
      </c>
      <c r="C47" s="151">
        <v>38</v>
      </c>
      <c r="D47" s="151" t="s">
        <v>110</v>
      </c>
      <c r="E47" s="151" t="s">
        <v>110</v>
      </c>
      <c r="F47" s="151">
        <v>64</v>
      </c>
      <c r="G47" s="151">
        <v>310</v>
      </c>
      <c r="H47" s="151">
        <v>2</v>
      </c>
      <c r="I47" s="151">
        <v>5</v>
      </c>
      <c r="J47" s="151">
        <v>72</v>
      </c>
      <c r="K47" s="151">
        <v>488</v>
      </c>
      <c r="L47" s="152" t="s">
        <v>118</v>
      </c>
      <c r="M47" s="151">
        <v>60</v>
      </c>
      <c r="N47" s="151">
        <v>34</v>
      </c>
      <c r="O47" s="151">
        <v>27</v>
      </c>
      <c r="P47" s="151">
        <v>152</v>
      </c>
      <c r="Q47" s="151">
        <v>97</v>
      </c>
      <c r="R47" s="151">
        <v>167</v>
      </c>
      <c r="S47" s="151">
        <v>490</v>
      </c>
      <c r="T47" s="151">
        <v>16</v>
      </c>
      <c r="U47" s="151">
        <v>128</v>
      </c>
      <c r="V47" s="151">
        <v>60</v>
      </c>
      <c r="W47" s="151">
        <v>43</v>
      </c>
    </row>
    <row r="48" spans="1:23">
      <c r="A48" s="152" t="s">
        <v>117</v>
      </c>
      <c r="B48" s="151">
        <v>1736</v>
      </c>
      <c r="C48" s="151">
        <v>36</v>
      </c>
      <c r="D48" s="151" t="s">
        <v>110</v>
      </c>
      <c r="E48" s="151" t="s">
        <v>110</v>
      </c>
      <c r="F48" s="151">
        <v>46</v>
      </c>
      <c r="G48" s="151">
        <v>256</v>
      </c>
      <c r="H48" s="151">
        <v>1</v>
      </c>
      <c r="I48" s="151">
        <v>2</v>
      </c>
      <c r="J48" s="151">
        <v>31</v>
      </c>
      <c r="K48" s="151">
        <v>404</v>
      </c>
      <c r="L48" s="152" t="s">
        <v>117</v>
      </c>
      <c r="M48" s="151">
        <v>20</v>
      </c>
      <c r="N48" s="151">
        <v>19</v>
      </c>
      <c r="O48" s="151">
        <v>20</v>
      </c>
      <c r="P48" s="151">
        <v>173</v>
      </c>
      <c r="Q48" s="151">
        <v>88</v>
      </c>
      <c r="R48" s="151">
        <v>70</v>
      </c>
      <c r="S48" s="151">
        <v>342</v>
      </c>
      <c r="T48" s="151">
        <v>1</v>
      </c>
      <c r="U48" s="151">
        <v>137</v>
      </c>
      <c r="V48" s="151">
        <v>19</v>
      </c>
      <c r="W48" s="151">
        <v>71</v>
      </c>
    </row>
    <row r="49" spans="1:23">
      <c r="A49" s="152" t="s">
        <v>116</v>
      </c>
      <c r="B49" s="151">
        <v>1337</v>
      </c>
      <c r="C49" s="151">
        <v>60</v>
      </c>
      <c r="D49" s="151" t="s">
        <v>110</v>
      </c>
      <c r="E49" s="151" t="s">
        <v>110</v>
      </c>
      <c r="F49" s="151">
        <v>48</v>
      </c>
      <c r="G49" s="151">
        <v>193</v>
      </c>
      <c r="H49" s="151" t="s">
        <v>110</v>
      </c>
      <c r="I49" s="151">
        <v>1</v>
      </c>
      <c r="J49" s="151">
        <v>20</v>
      </c>
      <c r="K49" s="151">
        <v>216</v>
      </c>
      <c r="L49" s="152" t="s">
        <v>116</v>
      </c>
      <c r="M49" s="151">
        <v>23</v>
      </c>
      <c r="N49" s="151">
        <v>24</v>
      </c>
      <c r="O49" s="151">
        <v>23</v>
      </c>
      <c r="P49" s="151">
        <v>155</v>
      </c>
      <c r="Q49" s="151">
        <v>91</v>
      </c>
      <c r="R49" s="151">
        <v>37</v>
      </c>
      <c r="S49" s="151">
        <v>231</v>
      </c>
      <c r="T49" s="151" t="s">
        <v>110</v>
      </c>
      <c r="U49" s="151">
        <v>122</v>
      </c>
      <c r="V49" s="151">
        <v>9</v>
      </c>
      <c r="W49" s="151">
        <v>84</v>
      </c>
    </row>
    <row r="50" spans="1:23">
      <c r="A50" s="152" t="s">
        <v>115</v>
      </c>
      <c r="B50" s="151">
        <v>539</v>
      </c>
      <c r="C50" s="151">
        <v>29</v>
      </c>
      <c r="D50" s="151" t="s">
        <v>110</v>
      </c>
      <c r="E50" s="151" t="s">
        <v>110</v>
      </c>
      <c r="F50" s="151">
        <v>26</v>
      </c>
      <c r="G50" s="151">
        <v>107</v>
      </c>
      <c r="H50" s="151" t="s">
        <v>110</v>
      </c>
      <c r="I50" s="151">
        <v>1</v>
      </c>
      <c r="J50" s="151">
        <v>9</v>
      </c>
      <c r="K50" s="151">
        <v>61</v>
      </c>
      <c r="L50" s="152" t="s">
        <v>115</v>
      </c>
      <c r="M50" s="151">
        <v>3</v>
      </c>
      <c r="N50" s="151">
        <v>16</v>
      </c>
      <c r="O50" s="151">
        <v>11</v>
      </c>
      <c r="P50" s="151">
        <v>39</v>
      </c>
      <c r="Q50" s="151">
        <v>50</v>
      </c>
      <c r="R50" s="151">
        <v>11</v>
      </c>
      <c r="S50" s="151">
        <v>72</v>
      </c>
      <c r="T50" s="151" t="s">
        <v>110</v>
      </c>
      <c r="U50" s="151">
        <v>42</v>
      </c>
      <c r="V50" s="151">
        <v>3</v>
      </c>
      <c r="W50" s="151">
        <v>59</v>
      </c>
    </row>
    <row r="51" spans="1:23">
      <c r="A51" s="152" t="s">
        <v>114</v>
      </c>
      <c r="B51" s="151">
        <v>193</v>
      </c>
      <c r="C51" s="151">
        <v>21</v>
      </c>
      <c r="D51" s="151" t="s">
        <v>110</v>
      </c>
      <c r="E51" s="151" t="s">
        <v>110</v>
      </c>
      <c r="F51" s="151">
        <v>2</v>
      </c>
      <c r="G51" s="151">
        <v>30</v>
      </c>
      <c r="H51" s="151" t="s">
        <v>110</v>
      </c>
      <c r="I51" s="151" t="s">
        <v>110</v>
      </c>
      <c r="J51" s="151">
        <v>3</v>
      </c>
      <c r="K51" s="151">
        <v>20</v>
      </c>
      <c r="L51" s="152" t="s">
        <v>114</v>
      </c>
      <c r="M51" s="151">
        <v>2</v>
      </c>
      <c r="N51" s="151">
        <v>17</v>
      </c>
      <c r="O51" s="151" t="s">
        <v>110</v>
      </c>
      <c r="P51" s="151">
        <v>12</v>
      </c>
      <c r="Q51" s="151">
        <v>18</v>
      </c>
      <c r="R51" s="151">
        <v>4</v>
      </c>
      <c r="S51" s="151">
        <v>18</v>
      </c>
      <c r="T51" s="151" t="s">
        <v>110</v>
      </c>
      <c r="U51" s="151">
        <v>11</v>
      </c>
      <c r="V51" s="151" t="s">
        <v>110</v>
      </c>
      <c r="W51" s="151">
        <v>35</v>
      </c>
    </row>
    <row r="52" spans="1:23" ht="13.8" thickBot="1">
      <c r="A52" s="150" t="s">
        <v>212</v>
      </c>
      <c r="B52" s="149">
        <v>65</v>
      </c>
      <c r="C52" s="149">
        <v>12</v>
      </c>
      <c r="D52" s="149" t="s">
        <v>110</v>
      </c>
      <c r="E52" s="149" t="s">
        <v>110</v>
      </c>
      <c r="F52" s="149">
        <v>4</v>
      </c>
      <c r="G52" s="149">
        <v>10</v>
      </c>
      <c r="H52" s="149" t="s">
        <v>110</v>
      </c>
      <c r="I52" s="149" t="s">
        <v>110</v>
      </c>
      <c r="J52" s="149">
        <v>1</v>
      </c>
      <c r="K52" s="149">
        <v>9</v>
      </c>
      <c r="L52" s="150" t="s">
        <v>212</v>
      </c>
      <c r="M52" s="149" t="s">
        <v>110</v>
      </c>
      <c r="N52" s="149">
        <v>5</v>
      </c>
      <c r="O52" s="149">
        <v>1</v>
      </c>
      <c r="P52" s="149">
        <v>4</v>
      </c>
      <c r="Q52" s="149">
        <v>2</v>
      </c>
      <c r="R52" s="149">
        <v>1</v>
      </c>
      <c r="S52" s="149">
        <v>2</v>
      </c>
      <c r="T52" s="149" t="s">
        <v>110</v>
      </c>
      <c r="U52" s="149">
        <v>2</v>
      </c>
      <c r="V52" s="149" t="s">
        <v>110</v>
      </c>
      <c r="W52" s="149">
        <v>12</v>
      </c>
    </row>
    <row r="53" spans="1:23" ht="15" customHeight="1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2" t="s">
        <v>0</v>
      </c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</row>
  </sheetData>
  <phoneticPr fontId="2"/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4</vt:i4>
      </vt:variant>
    </vt:vector>
  </HeadingPairs>
  <TitlesOfParts>
    <vt:vector size="20" baseType="lpstr"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DID</vt:lpstr>
      <vt:lpstr>'3-15'!Print_Area</vt:lpstr>
      <vt:lpstr>'3-6'!Print_Area</vt:lpstr>
      <vt:lpstr>'3-7'!Print_Area</vt:lpstr>
      <vt:lpstr>DID!Print_Area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2026-03-16T07:31:11Z</dcterms:modified>
</cp:coreProperties>
</file>