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6BF05ABD-B60A-4C58-9F2D-D90E1DD961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-1" sheetId="6" r:id="rId1"/>
    <sheet name="15-2" sheetId="7" r:id="rId2"/>
    <sheet name="15-3 " sheetId="9" r:id="rId3"/>
    <sheet name="15-4" sheetId="8" r:id="rId4"/>
    <sheet name="15-5" sheetId="27" r:id="rId5"/>
    <sheet name="15-6" sheetId="10" r:id="rId6"/>
    <sheet name="15-7" sheetId="11" r:id="rId7"/>
    <sheet name="15-8" sheetId="13" r:id="rId8"/>
    <sheet name="15-9" sheetId="14" r:id="rId9"/>
    <sheet name="15-10" sheetId="15" r:id="rId10"/>
    <sheet name="15-11" sheetId="16" r:id="rId11"/>
    <sheet name="15-12" sheetId="17" r:id="rId12"/>
    <sheet name="15-13" sheetId="18" r:id="rId13"/>
    <sheet name="15-14" sheetId="20" r:id="rId14"/>
    <sheet name="15-15" sheetId="19" r:id="rId15"/>
    <sheet name="15-16 " sheetId="21" r:id="rId16"/>
    <sheet name="15-17" sheetId="22" r:id="rId17"/>
    <sheet name="15-18" sheetId="23" r:id="rId18"/>
    <sheet name="15-19" sheetId="24" r:id="rId19"/>
    <sheet name="15-20 " sheetId="25" r:id="rId20"/>
    <sheet name="15-21" sheetId="26" r:id="rId21"/>
  </sheets>
  <definedNames>
    <definedName name="_xlnm._FilterDatabase" localSheetId="15" hidden="1">'15-16 '!$A$4:$U$19</definedName>
    <definedName name="_xlnm.Print_Area" localSheetId="9">'15-10'!$A$1:$H$11</definedName>
    <definedName name="_xlnm.Print_Area" localSheetId="10">'15-11'!$A$1:$G$20</definedName>
    <definedName name="_xlnm.Print_Area" localSheetId="11">'15-12'!$A$1:$E$9</definedName>
    <definedName name="_xlnm.Print_Area" localSheetId="12">'15-13'!$A$1:$L$48</definedName>
    <definedName name="_xlnm.Print_Area" localSheetId="15">'15-16 '!$A$1:$K$36</definedName>
    <definedName name="_xlnm.Print_Area" localSheetId="16">'15-17'!$A$1:$K$20</definedName>
    <definedName name="_xlnm.Print_Area" localSheetId="17">'15-18'!$A$1:$G$79</definedName>
    <definedName name="_xlnm.Print_Area" localSheetId="2">'15-3 '!$A$1:$O$29</definedName>
    <definedName name="_xlnm.Print_Area" localSheetId="5">'15-6'!$A$1:$M$20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2" l="1"/>
  <c r="C9" i="22"/>
  <c r="B19" i="22"/>
  <c r="C19" i="22"/>
  <c r="F28" i="22"/>
  <c r="G28" i="22"/>
  <c r="J28" i="22"/>
  <c r="K28" i="22"/>
  <c r="K5" i="18" l="1"/>
  <c r="L5" i="18"/>
  <c r="K31" i="18"/>
  <c r="B9" i="10" l="1"/>
  <c r="C9" i="10"/>
  <c r="D9" i="10"/>
  <c r="E9" i="10"/>
  <c r="F9" i="10"/>
  <c r="G9" i="10"/>
  <c r="H9" i="10"/>
  <c r="I9" i="10"/>
  <c r="J9" i="10"/>
  <c r="K9" i="10"/>
  <c r="L9" i="10"/>
  <c r="M9" i="10"/>
  <c r="B18" i="10"/>
  <c r="C18" i="10"/>
  <c r="D18" i="10"/>
  <c r="E18" i="10"/>
  <c r="F18" i="10"/>
  <c r="G18" i="10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B22" i="9"/>
  <c r="C22" i="9"/>
  <c r="D22" i="9"/>
  <c r="E22" i="9"/>
  <c r="F22" i="9"/>
  <c r="C8" i="8"/>
  <c r="E8" i="8"/>
  <c r="F8" i="8"/>
  <c r="O8" i="8"/>
  <c r="Q8" i="8"/>
  <c r="R8" i="8"/>
  <c r="D11" i="8"/>
  <c r="H11" i="8"/>
  <c r="I11" i="8"/>
  <c r="J11" i="8"/>
  <c r="M11" i="8"/>
  <c r="P11" i="8"/>
  <c r="D12" i="8"/>
  <c r="H12" i="8"/>
  <c r="G12" i="8" s="1"/>
  <c r="I12" i="8"/>
  <c r="J12" i="8"/>
  <c r="M12" i="8"/>
  <c r="P12" i="8"/>
  <c r="D13" i="8"/>
  <c r="K13" i="8"/>
  <c r="L13" i="8"/>
  <c r="I13" i="8" s="1"/>
  <c r="M13" i="8"/>
  <c r="P13" i="8"/>
  <c r="D14" i="8"/>
  <c r="K14" i="8"/>
  <c r="L14" i="8"/>
  <c r="I14" i="8" s="1"/>
  <c r="N14" i="8"/>
  <c r="N8" i="8" s="1"/>
  <c r="P14" i="8"/>
  <c r="D15" i="8"/>
  <c r="K15" i="8"/>
  <c r="H15" i="8" s="1"/>
  <c r="L15" i="8"/>
  <c r="I15" i="8" s="1"/>
  <c r="M15" i="8"/>
  <c r="P15" i="8"/>
  <c r="D16" i="8"/>
  <c r="K16" i="8"/>
  <c r="H16" i="8" s="1"/>
  <c r="L16" i="8"/>
  <c r="I16" i="8" s="1"/>
  <c r="M16" i="8"/>
  <c r="P16" i="8"/>
  <c r="D17" i="8"/>
  <c r="H17" i="8"/>
  <c r="I17" i="8"/>
  <c r="J17" i="8"/>
  <c r="M17" i="8"/>
  <c r="P17" i="8"/>
  <c r="D18" i="8"/>
  <c r="H18" i="8"/>
  <c r="I18" i="8"/>
  <c r="J18" i="8"/>
  <c r="M18" i="8"/>
  <c r="P18" i="8"/>
  <c r="D19" i="8"/>
  <c r="H19" i="8"/>
  <c r="I19" i="8"/>
  <c r="J19" i="8"/>
  <c r="M19" i="8"/>
  <c r="P19" i="8"/>
  <c r="D20" i="8"/>
  <c r="H20" i="8"/>
  <c r="I20" i="8"/>
  <c r="J20" i="8"/>
  <c r="M20" i="8"/>
  <c r="P20" i="8"/>
  <c r="D21" i="8"/>
  <c r="H21" i="8"/>
  <c r="I21" i="8"/>
  <c r="J21" i="8"/>
  <c r="M21" i="8"/>
  <c r="P21" i="8"/>
  <c r="G18" i="8" l="1"/>
  <c r="K8" i="8"/>
  <c r="G19" i="8"/>
  <c r="G20" i="8"/>
  <c r="G11" i="8"/>
  <c r="G21" i="8"/>
  <c r="P8" i="8"/>
  <c r="D8" i="8"/>
  <c r="G17" i="8"/>
  <c r="H14" i="8"/>
  <c r="G14" i="8"/>
  <c r="G16" i="8"/>
  <c r="I8" i="8"/>
  <c r="G15" i="8"/>
  <c r="M14" i="8"/>
  <c r="M8" i="8" s="1"/>
  <c r="J13" i="8"/>
  <c r="J8" i="8" s="1"/>
  <c r="L8" i="8"/>
  <c r="H13" i="8"/>
  <c r="J14" i="8"/>
  <c r="J15" i="8"/>
  <c r="J16" i="8"/>
  <c r="C8" i="7"/>
  <c r="D8" i="7"/>
  <c r="F8" i="7"/>
  <c r="G8" i="7"/>
  <c r="E10" i="7"/>
  <c r="E8" i="7" s="1"/>
  <c r="H10" i="7"/>
  <c r="K10" i="7" s="1"/>
  <c r="I10" i="7"/>
  <c r="J10" i="7"/>
  <c r="E11" i="7"/>
  <c r="I11" i="7"/>
  <c r="H11" i="7" s="1"/>
  <c r="J11" i="7"/>
  <c r="J8" i="7" s="1"/>
  <c r="E12" i="7"/>
  <c r="H12" i="7"/>
  <c r="K12" i="7" s="1"/>
  <c r="I12" i="7"/>
  <c r="J12" i="7"/>
  <c r="E13" i="7"/>
  <c r="I13" i="7"/>
  <c r="H13" i="7" s="1"/>
  <c r="J13" i="7"/>
  <c r="E14" i="7"/>
  <c r="H14" i="7"/>
  <c r="K14" i="7" s="1"/>
  <c r="I14" i="7"/>
  <c r="J14" i="7"/>
  <c r="E15" i="7"/>
  <c r="I15" i="7"/>
  <c r="H15" i="7" s="1"/>
  <c r="J15" i="7"/>
  <c r="E16" i="7"/>
  <c r="H16" i="7"/>
  <c r="K16" i="7" s="1"/>
  <c r="I16" i="7"/>
  <c r="J16" i="7"/>
  <c r="E17" i="7"/>
  <c r="I17" i="7"/>
  <c r="H17" i="7" s="1"/>
  <c r="J17" i="7"/>
  <c r="C26" i="7"/>
  <c r="D26" i="7"/>
  <c r="F26" i="7"/>
  <c r="G26" i="7"/>
  <c r="I26" i="7"/>
  <c r="J26" i="7"/>
  <c r="B28" i="7"/>
  <c r="E28" i="7"/>
  <c r="E26" i="7" s="1"/>
  <c r="H28" i="7"/>
  <c r="H26" i="7" s="1"/>
  <c r="B29" i="7"/>
  <c r="B26" i="7" s="1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H35" i="7"/>
  <c r="G13" i="8" l="1"/>
  <c r="G8" i="8" s="1"/>
  <c r="H8" i="8"/>
  <c r="K15" i="7"/>
  <c r="L15" i="7"/>
  <c r="K11" i="7"/>
  <c r="L11" i="7"/>
  <c r="K17" i="7"/>
  <c r="L17" i="7"/>
  <c r="K13" i="7"/>
  <c r="L13" i="7"/>
  <c r="L16" i="7"/>
  <c r="L14" i="7"/>
  <c r="L12" i="7"/>
  <c r="L10" i="7"/>
  <c r="I8" i="7"/>
  <c r="H8" i="7"/>
  <c r="J12" i="6"/>
  <c r="O36" i="6"/>
  <c r="N36" i="6"/>
  <c r="C34" i="6"/>
  <c r="D34" i="6"/>
  <c r="F34" i="6"/>
  <c r="G34" i="6"/>
  <c r="I34" i="6"/>
  <c r="J34" i="6"/>
  <c r="L34" i="6"/>
  <c r="M34" i="6"/>
  <c r="I10" i="6"/>
  <c r="E8" i="6"/>
  <c r="H41" i="6"/>
  <c r="K8" i="7" l="1"/>
  <c r="L8" i="7"/>
  <c r="I11" i="6"/>
  <c r="J11" i="6"/>
  <c r="H11" i="6" s="1"/>
  <c r="N37" i="6" s="1"/>
  <c r="I12" i="6"/>
  <c r="H12" i="6"/>
  <c r="N38" i="6" s="1"/>
  <c r="I13" i="6"/>
  <c r="J13" i="6"/>
  <c r="I14" i="6"/>
  <c r="J14" i="6"/>
  <c r="I15" i="6"/>
  <c r="J15" i="6"/>
  <c r="I16" i="6"/>
  <c r="J16" i="6"/>
  <c r="I17" i="6"/>
  <c r="J17" i="6"/>
  <c r="I18" i="6"/>
  <c r="J18" i="6"/>
  <c r="H18" i="6" s="1"/>
  <c r="N44" i="6" s="1"/>
  <c r="I19" i="6"/>
  <c r="J19" i="6"/>
  <c r="I20" i="6"/>
  <c r="J20" i="6"/>
  <c r="H20" i="6" s="1"/>
  <c r="N46" i="6" s="1"/>
  <c r="I21" i="6"/>
  <c r="J21" i="6"/>
  <c r="I22" i="6"/>
  <c r="J22" i="6"/>
  <c r="I23" i="6"/>
  <c r="J23" i="6"/>
  <c r="I24" i="6"/>
  <c r="J24" i="6"/>
  <c r="I25" i="6"/>
  <c r="J25" i="6"/>
  <c r="I26" i="6"/>
  <c r="J26" i="6"/>
  <c r="H26" i="6" s="1"/>
  <c r="N52" i="6" s="1"/>
  <c r="J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10" i="6"/>
  <c r="D8" i="6"/>
  <c r="F8" i="6"/>
  <c r="G8" i="6"/>
  <c r="L8" i="6"/>
  <c r="M8" i="6"/>
  <c r="O8" i="6"/>
  <c r="P8" i="6"/>
  <c r="C8" i="6"/>
  <c r="K11" i="6"/>
  <c r="N11" i="6"/>
  <c r="K12" i="6"/>
  <c r="N12" i="6"/>
  <c r="K13" i="6"/>
  <c r="N13" i="6"/>
  <c r="K14" i="6"/>
  <c r="N14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K24" i="6"/>
  <c r="N24" i="6"/>
  <c r="K25" i="6"/>
  <c r="N25" i="6"/>
  <c r="K26" i="6"/>
  <c r="N26" i="6"/>
  <c r="B37" i="6"/>
  <c r="E37" i="6"/>
  <c r="H37" i="6"/>
  <c r="K37" i="6"/>
  <c r="B38" i="6"/>
  <c r="E38" i="6"/>
  <c r="H38" i="6"/>
  <c r="K38" i="6"/>
  <c r="B39" i="6"/>
  <c r="E39" i="6"/>
  <c r="H39" i="6"/>
  <c r="K39" i="6"/>
  <c r="B40" i="6"/>
  <c r="E40" i="6"/>
  <c r="H40" i="6"/>
  <c r="K40" i="6"/>
  <c r="B41" i="6"/>
  <c r="E41" i="6"/>
  <c r="K41" i="6"/>
  <c r="B42" i="6"/>
  <c r="E42" i="6"/>
  <c r="H42" i="6"/>
  <c r="K42" i="6"/>
  <c r="B43" i="6"/>
  <c r="E43" i="6"/>
  <c r="H43" i="6"/>
  <c r="K43" i="6"/>
  <c r="B44" i="6"/>
  <c r="E44" i="6"/>
  <c r="H44" i="6"/>
  <c r="K44" i="6"/>
  <c r="B45" i="6"/>
  <c r="E45" i="6"/>
  <c r="H45" i="6"/>
  <c r="K45" i="6"/>
  <c r="B46" i="6"/>
  <c r="E46" i="6"/>
  <c r="H46" i="6"/>
  <c r="K46" i="6"/>
  <c r="B47" i="6"/>
  <c r="E47" i="6"/>
  <c r="H47" i="6"/>
  <c r="K47" i="6"/>
  <c r="B48" i="6"/>
  <c r="E48" i="6"/>
  <c r="H48" i="6"/>
  <c r="K48" i="6"/>
  <c r="B49" i="6"/>
  <c r="E49" i="6"/>
  <c r="H49" i="6"/>
  <c r="K49" i="6"/>
  <c r="B50" i="6"/>
  <c r="E50" i="6"/>
  <c r="H50" i="6"/>
  <c r="K50" i="6"/>
  <c r="B51" i="6"/>
  <c r="E51" i="6"/>
  <c r="H51" i="6"/>
  <c r="K51" i="6"/>
  <c r="B52" i="6"/>
  <c r="E52" i="6"/>
  <c r="H52" i="6"/>
  <c r="K52" i="6"/>
  <c r="K36" i="6"/>
  <c r="H36" i="6"/>
  <c r="E36" i="6"/>
  <c r="B36" i="6"/>
  <c r="N10" i="6"/>
  <c r="K10" i="6"/>
  <c r="H25" i="6" l="1"/>
  <c r="N51" i="6" s="1"/>
  <c r="H24" i="6"/>
  <c r="N50" i="6" s="1"/>
  <c r="K34" i="6"/>
  <c r="H34" i="6"/>
  <c r="E34" i="6"/>
  <c r="B34" i="6"/>
  <c r="H22" i="6"/>
  <c r="N48" i="6" s="1"/>
  <c r="J8" i="6"/>
  <c r="H21" i="6"/>
  <c r="O47" i="6" s="1"/>
  <c r="I8" i="6"/>
  <c r="H23" i="6"/>
  <c r="N49" i="6" s="1"/>
  <c r="H19" i="6"/>
  <c r="N45" i="6" s="1"/>
  <c r="H17" i="6"/>
  <c r="N43" i="6" s="1"/>
  <c r="K8" i="6"/>
  <c r="H16" i="6"/>
  <c r="N42" i="6" s="1"/>
  <c r="H15" i="6"/>
  <c r="N41" i="6" s="1"/>
  <c r="H14" i="6"/>
  <c r="N40" i="6" s="1"/>
  <c r="H13" i="6"/>
  <c r="N39" i="6" s="1"/>
  <c r="N8" i="6"/>
  <c r="H10" i="6"/>
  <c r="O38" i="6"/>
  <c r="O46" i="6"/>
  <c r="O37" i="6"/>
  <c r="O44" i="6"/>
  <c r="O52" i="6"/>
  <c r="O51" i="6" l="1"/>
  <c r="O50" i="6"/>
  <c r="O48" i="6"/>
  <c r="N47" i="6"/>
  <c r="H8" i="6"/>
  <c r="O49" i="6"/>
  <c r="O45" i="6"/>
  <c r="O43" i="6"/>
  <c r="O42" i="6"/>
  <c r="O41" i="6"/>
  <c r="O40" i="6"/>
  <c r="O39" i="6"/>
  <c r="O34" i="6" l="1"/>
  <c r="N34" i="6"/>
</calcChain>
</file>

<file path=xl/sharedStrings.xml><?xml version="1.0" encoding="utf-8"?>
<sst xmlns="http://schemas.openxmlformats.org/spreadsheetml/2006/main" count="1439" uniqueCount="653">
  <si>
    <t>学級数</t>
  </si>
  <si>
    <t>計</t>
  </si>
  <si>
    <t>男</t>
  </si>
  <si>
    <t>女</t>
  </si>
  <si>
    <t>区　分</t>
  </si>
  <si>
    <t>中央</t>
    <phoneticPr fontId="4"/>
  </si>
  <si>
    <t>蘇原第二</t>
  </si>
  <si>
    <t>蘇原第一</t>
  </si>
  <si>
    <t>各務</t>
    <phoneticPr fontId="4"/>
  </si>
  <si>
    <t>陵南</t>
    <phoneticPr fontId="4"/>
  </si>
  <si>
    <t>八木山</t>
    <phoneticPr fontId="4"/>
  </si>
  <si>
    <t>緑苑</t>
    <phoneticPr fontId="4"/>
  </si>
  <si>
    <t>鵜沼第三</t>
  </si>
  <si>
    <t>鵜沼第二</t>
  </si>
  <si>
    <t>鵜沼第一</t>
  </si>
  <si>
    <t>川島</t>
    <rPh sb="0" eb="2">
      <t>カワシマ</t>
    </rPh>
    <phoneticPr fontId="4"/>
  </si>
  <si>
    <t>稲 羽 東</t>
  </si>
  <si>
    <t>稲 羽 西</t>
  </si>
  <si>
    <t>尾崎</t>
    <phoneticPr fontId="4"/>
  </si>
  <si>
    <t>那加第三</t>
  </si>
  <si>
    <t>那加第二</t>
  </si>
  <si>
    <t>那加第一</t>
  </si>
  <si>
    <t>１教員
あたり
児童数</t>
    <phoneticPr fontId="4"/>
  </si>
  <si>
    <t xml:space="preserve">１学級
あたり
児童数 </t>
    <phoneticPr fontId="4"/>
  </si>
  <si>
    <t>６　　年</t>
  </si>
  <si>
    <t>５　　年</t>
  </si>
  <si>
    <t>４　　年</t>
  </si>
  <si>
    <t>３　　年</t>
  </si>
  <si>
    <t>うち特支</t>
    <rPh sb="2" eb="3">
      <t>トク</t>
    </rPh>
    <rPh sb="3" eb="4">
      <t>ササ</t>
    </rPh>
    <phoneticPr fontId="4"/>
  </si>
  <si>
    <t>２　　年</t>
  </si>
  <si>
    <t>１　　年</t>
  </si>
  <si>
    <t>児　童　総　数</t>
  </si>
  <si>
    <t>教 　員 　数</t>
  </si>
  <si>
    <t>学校数</t>
  </si>
  <si>
    <t>各年5月1日現在</t>
    <phoneticPr fontId="6"/>
  </si>
  <si>
    <t>１５－１　小学校の概況</t>
    <rPh sb="5" eb="8">
      <t>ショウガッコウ</t>
    </rPh>
    <rPh sb="9" eb="11">
      <t>ガイキョウ</t>
    </rPh>
    <phoneticPr fontId="6"/>
  </si>
  <si>
    <t>　令和3年　</t>
    <rPh sb="1" eb="3">
      <t>レイワ</t>
    </rPh>
    <rPh sb="4" eb="5">
      <t>ネン</t>
    </rPh>
    <phoneticPr fontId="6"/>
  </si>
  <si>
    <t>　　 4　</t>
    <phoneticPr fontId="3"/>
  </si>
  <si>
    <t>　　 5　</t>
    <phoneticPr fontId="3"/>
  </si>
  <si>
    <t>　　 6　</t>
    <phoneticPr fontId="3"/>
  </si>
  <si>
    <t>　　 7　</t>
    <phoneticPr fontId="3"/>
  </si>
  <si>
    <t>資料：教育総務課</t>
    <rPh sb="3" eb="5">
      <t>キョウイク</t>
    </rPh>
    <rPh sb="5" eb="7">
      <t>ソウムカ</t>
    </rPh>
    <phoneticPr fontId="4"/>
  </si>
  <si>
    <t>　 7</t>
    <phoneticPr fontId="3"/>
  </si>
  <si>
    <t>資料：教育総務課</t>
    <rPh sb="5" eb="7">
      <t>ソウム</t>
    </rPh>
    <phoneticPr fontId="4"/>
  </si>
  <si>
    <t>中央</t>
  </si>
  <si>
    <t>蘇原</t>
  </si>
  <si>
    <t>緑陽</t>
  </si>
  <si>
    <t>鵜沼</t>
  </si>
  <si>
    <t>川島</t>
    <rPh sb="0" eb="1">
      <t>カワ</t>
    </rPh>
    <rPh sb="1" eb="2">
      <t>シマ</t>
    </rPh>
    <phoneticPr fontId="4"/>
  </si>
  <si>
    <t>稲羽</t>
  </si>
  <si>
    <t>桜丘</t>
  </si>
  <si>
    <t>那加</t>
  </si>
  <si>
    <t xml:space="preserve"> 　  7　</t>
    <phoneticPr fontId="3"/>
  </si>
  <si>
    <t>那加</t>
    <phoneticPr fontId="6"/>
  </si>
  <si>
    <t xml:space="preserve">   7</t>
    <phoneticPr fontId="3"/>
  </si>
  <si>
    <t xml:space="preserve">    5</t>
    <phoneticPr fontId="3"/>
  </si>
  <si>
    <t>１教員
あたり
生徒数</t>
    <phoneticPr fontId="4"/>
  </si>
  <si>
    <t>１学級
あたり
生徒数</t>
    <phoneticPr fontId="4"/>
  </si>
  <si>
    <t>生　徒　総　数</t>
  </si>
  <si>
    <t>　　各年5月1日現在</t>
    <phoneticPr fontId="6"/>
  </si>
  <si>
    <t xml:space="preserve">１５－２　中学校の概況 </t>
    <rPh sb="5" eb="8">
      <t>チュウガッコウ</t>
    </rPh>
    <rPh sb="9" eb="11">
      <t>ガイキョウ</t>
    </rPh>
    <phoneticPr fontId="6"/>
  </si>
  <si>
    <t>資料：教育総務課</t>
    <phoneticPr fontId="4"/>
  </si>
  <si>
    <t>だいち各務原</t>
  </si>
  <si>
    <t>うぬま第二</t>
  </si>
  <si>
    <t>うぬま第一</t>
  </si>
  <si>
    <t>合歓の木南</t>
    <rPh sb="4" eb="5">
      <t>ミナミ</t>
    </rPh>
    <phoneticPr fontId="4"/>
  </si>
  <si>
    <t>合歓の木</t>
  </si>
  <si>
    <t>子苑第二</t>
  </si>
  <si>
    <t>子苑第一</t>
  </si>
  <si>
    <t>みどり</t>
  </si>
  <si>
    <t>ひよし</t>
  </si>
  <si>
    <t>那加</t>
    <rPh sb="0" eb="2">
      <t>ナカ</t>
    </rPh>
    <phoneticPr fontId="4"/>
  </si>
  <si>
    <t>さくら</t>
  </si>
  <si>
    <t>私立</t>
    <phoneticPr fontId="4"/>
  </si>
  <si>
    <t>　7</t>
    <phoneticPr fontId="3"/>
  </si>
  <si>
    <t>　6</t>
    <phoneticPr fontId="3"/>
  </si>
  <si>
    <t>　5</t>
    <phoneticPr fontId="3"/>
  </si>
  <si>
    <t>　4</t>
    <phoneticPr fontId="3"/>
  </si>
  <si>
    <t xml:space="preserve">　令和3年  </t>
    <rPh sb="1" eb="3">
      <t>レイワ</t>
    </rPh>
    <rPh sb="4" eb="5">
      <t>ネン</t>
    </rPh>
    <phoneticPr fontId="6"/>
  </si>
  <si>
    <t>５　　歳</t>
  </si>
  <si>
    <t>４　　歳</t>
  </si>
  <si>
    <t>３　　歳</t>
  </si>
  <si>
    <t>園　児　総　数</t>
    <rPh sb="0" eb="1">
      <t>エン</t>
    </rPh>
    <phoneticPr fontId="4"/>
  </si>
  <si>
    <t>教　員　数</t>
  </si>
  <si>
    <t>園 数</t>
  </si>
  <si>
    <t>１５－４　幼稚園の概況</t>
    <rPh sb="5" eb="8">
      <t>ヨウチエン</t>
    </rPh>
    <rPh sb="9" eb="11">
      <t>ガイキョウ</t>
    </rPh>
    <phoneticPr fontId="6"/>
  </si>
  <si>
    <t>※令和6年度以前の合計値は、各務原特別支援学校の数値を使用</t>
    <rPh sb="1" eb="3">
      <t>レイワ</t>
    </rPh>
    <rPh sb="4" eb="6">
      <t>ネンド</t>
    </rPh>
    <rPh sb="6" eb="8">
      <t>イゼン</t>
    </rPh>
    <rPh sb="9" eb="12">
      <t>ゴウケイチ</t>
    </rPh>
    <rPh sb="14" eb="17">
      <t>カカミガハラ</t>
    </rPh>
    <rPh sb="17" eb="21">
      <t>トクベツシエン</t>
    </rPh>
    <rPh sb="21" eb="23">
      <t>ガッコウ</t>
    </rPh>
    <rPh sb="24" eb="26">
      <t>スウチ</t>
    </rPh>
    <rPh sb="27" eb="29">
      <t>シヨウ</t>
    </rPh>
    <phoneticPr fontId="3"/>
  </si>
  <si>
    <t>資料：市内各高等学校</t>
  </si>
  <si>
    <t>平成17年</t>
    <rPh sb="0" eb="2">
      <t>ヘイセイ</t>
    </rPh>
    <rPh sb="4" eb="5">
      <t>ネン</t>
    </rPh>
    <phoneticPr fontId="4"/>
  </si>
  <si>
    <t>岐阜各務野</t>
    <rPh sb="0" eb="2">
      <t>ギフ</t>
    </rPh>
    <rPh sb="2" eb="4">
      <t>カカミ</t>
    </rPh>
    <rPh sb="4" eb="5">
      <t>ノ</t>
    </rPh>
    <phoneticPr fontId="4"/>
  </si>
  <si>
    <t>令和7年</t>
    <rPh sb="0" eb="2">
      <t>レイワ</t>
    </rPh>
    <phoneticPr fontId="32"/>
  </si>
  <si>
    <t>2</t>
  </si>
  <si>
    <t>かかみがはら支援</t>
    <rPh sb="6" eb="8">
      <t>シエン</t>
    </rPh>
    <phoneticPr fontId="6"/>
  </si>
  <si>
    <t>昭和58年</t>
  </si>
  <si>
    <t>各務原西</t>
  </si>
  <si>
    <t>昭和46年</t>
  </si>
  <si>
    <t>各務原</t>
  </si>
  <si>
    <t>7</t>
    <phoneticPr fontId="3"/>
  </si>
  <si>
    <t>6</t>
  </si>
  <si>
    <t>5</t>
  </si>
  <si>
    <t>4</t>
  </si>
  <si>
    <t>-</t>
  </si>
  <si>
    <t>創立年</t>
  </si>
  <si>
    <t>市外
から
通学</t>
    <rPh sb="6" eb="8">
      <t>ツウガク</t>
    </rPh>
    <phoneticPr fontId="4"/>
  </si>
  <si>
    <t>市内
から
通学</t>
    <rPh sb="6" eb="8">
      <t>ツウガク</t>
    </rPh>
    <phoneticPr fontId="4"/>
  </si>
  <si>
    <t>重　複</t>
    <rPh sb="0" eb="1">
      <t>シゲル</t>
    </rPh>
    <rPh sb="2" eb="3">
      <t>フク</t>
    </rPh>
    <phoneticPr fontId="4"/>
  </si>
  <si>
    <t>区　分</t>
    <phoneticPr fontId="4"/>
  </si>
  <si>
    <t>5</t>
    <phoneticPr fontId="3"/>
  </si>
  <si>
    <t>4</t>
    <phoneticPr fontId="3"/>
  </si>
  <si>
    <t>3</t>
    <phoneticPr fontId="3"/>
  </si>
  <si>
    <t>３　年</t>
    <phoneticPr fontId="4"/>
  </si>
  <si>
    <t>２　年</t>
    <phoneticPr fontId="4"/>
  </si>
  <si>
    <t>１　年</t>
    <phoneticPr fontId="4"/>
  </si>
  <si>
    <t>生徒総数</t>
    <phoneticPr fontId="4"/>
  </si>
  <si>
    <t>教員数</t>
  </si>
  <si>
    <t>各年5月1日現在</t>
    <phoneticPr fontId="4"/>
  </si>
  <si>
    <t>１５－３　高等学校の概況</t>
    <phoneticPr fontId="4"/>
  </si>
  <si>
    <t>かかみがはら支援</t>
    <phoneticPr fontId="6"/>
  </si>
  <si>
    <t>資料：市内各高等学校</t>
    <phoneticPr fontId="6"/>
  </si>
  <si>
    <t>6</t>
    <phoneticPr fontId="3"/>
  </si>
  <si>
    <t>無　業　者</t>
  </si>
  <si>
    <t>就　職　者</t>
  </si>
  <si>
    <t>各種専修学校</t>
  </si>
  <si>
    <t>短 期 大 学</t>
  </si>
  <si>
    <t>大　　　学</t>
  </si>
  <si>
    <t>進　　　　　　学　　　　　　者</t>
  </si>
  <si>
    <t>卒 業 者 総 数</t>
  </si>
  <si>
    <t>１５－６　高等学校卒業者の進路状況</t>
    <phoneticPr fontId="6"/>
  </si>
  <si>
    <t>資料：各大学</t>
  </si>
  <si>
    <t>中部学院大学短期大学部
（各務原）</t>
    <phoneticPr fontId="4"/>
  </si>
  <si>
    <t>中部学院大学（各務原）</t>
  </si>
  <si>
    <t>大学院人間関係学研究科</t>
    <rPh sb="0" eb="3">
      <t>ダイガクイン</t>
    </rPh>
    <rPh sb="3" eb="5">
      <t>ニンゲン</t>
    </rPh>
    <rPh sb="5" eb="7">
      <t>カンケイ</t>
    </rPh>
    <rPh sb="7" eb="8">
      <t>ガク</t>
    </rPh>
    <rPh sb="8" eb="11">
      <t>ケンキュウカ</t>
    </rPh>
    <phoneticPr fontId="4"/>
  </si>
  <si>
    <t>東海学院大学</t>
    <phoneticPr fontId="4"/>
  </si>
  <si>
    <t>東海学院大学短期大学部</t>
    <rPh sb="0" eb="2">
      <t>トウカイ</t>
    </rPh>
    <rPh sb="2" eb="3">
      <t>ガク</t>
    </rPh>
    <rPh sb="3" eb="4">
      <t>イン</t>
    </rPh>
    <rPh sb="4" eb="6">
      <t>ダイガク</t>
    </rPh>
    <rPh sb="6" eb="8">
      <t>タンキ</t>
    </rPh>
    <rPh sb="8" eb="10">
      <t>ダイガク</t>
    </rPh>
    <rPh sb="10" eb="11">
      <t>ブ</t>
    </rPh>
    <phoneticPr fontId="4"/>
  </si>
  <si>
    <t>４年</t>
  </si>
  <si>
    <t>３年</t>
  </si>
  <si>
    <t>２年</t>
  </si>
  <si>
    <t>１年</t>
  </si>
  <si>
    <t>総数</t>
  </si>
  <si>
    <t>学　　　　生　　　　数</t>
  </si>
  <si>
    <t>※総数に学長を含む。</t>
    <rPh sb="1" eb="3">
      <t>ソウスウ</t>
    </rPh>
    <rPh sb="4" eb="6">
      <t>ガクチョウ</t>
    </rPh>
    <rPh sb="7" eb="8">
      <t>フク</t>
    </rPh>
    <phoneticPr fontId="40"/>
  </si>
  <si>
    <t>(うち兼任1)</t>
    <phoneticPr fontId="3"/>
  </si>
  <si>
    <t>(うち兼任2)</t>
    <phoneticPr fontId="3"/>
  </si>
  <si>
    <t>(うち兼任5)</t>
    <phoneticPr fontId="3"/>
  </si>
  <si>
    <t>(うち兼任9)</t>
    <phoneticPr fontId="3"/>
  </si>
  <si>
    <t>－</t>
    <phoneticPr fontId="3"/>
  </si>
  <si>
    <t>助手</t>
  </si>
  <si>
    <t>助教</t>
    <rPh sb="0" eb="1">
      <t>タス</t>
    </rPh>
    <rPh sb="1" eb="2">
      <t>キョウ</t>
    </rPh>
    <phoneticPr fontId="4"/>
  </si>
  <si>
    <t>講師</t>
  </si>
  <si>
    <t>准教授</t>
    <rPh sb="0" eb="1">
      <t>ジュン</t>
    </rPh>
    <phoneticPr fontId="4"/>
  </si>
  <si>
    <t>教授</t>
  </si>
  <si>
    <t>教　　　　員　　　　数</t>
  </si>
  <si>
    <t>令和7年5月1日現在</t>
    <rPh sb="0" eb="2">
      <t>レイワ</t>
    </rPh>
    <rPh sb="3" eb="4">
      <t>ネン</t>
    </rPh>
    <phoneticPr fontId="4"/>
  </si>
  <si>
    <t>１５－７　大学の概況</t>
    <phoneticPr fontId="4"/>
  </si>
  <si>
    <t>資料：学校教育課</t>
  </si>
  <si>
    <t>※ その他は、留学、専門学校など</t>
    <rPh sb="4" eb="5">
      <t>タ</t>
    </rPh>
    <rPh sb="7" eb="9">
      <t>リュウガク</t>
    </rPh>
    <rPh sb="10" eb="12">
      <t>センモン</t>
    </rPh>
    <rPh sb="12" eb="14">
      <t>ガッコウ</t>
    </rPh>
    <phoneticPr fontId="4"/>
  </si>
  <si>
    <t>※ 就職者総数には、定時制進学者を含む</t>
    <phoneticPr fontId="4"/>
  </si>
  <si>
    <t>定時制</t>
  </si>
  <si>
    <t>全日制</t>
  </si>
  <si>
    <t>私　立</t>
    <phoneticPr fontId="4"/>
  </si>
  <si>
    <t>県　立</t>
    <phoneticPr fontId="4"/>
  </si>
  <si>
    <t>市　立</t>
    <phoneticPr fontId="4"/>
  </si>
  <si>
    <t>私 立</t>
  </si>
  <si>
    <t>県外高等学校進学者</t>
    <phoneticPr fontId="4"/>
  </si>
  <si>
    <t>県内高等学校進学者</t>
    <rPh sb="4" eb="6">
      <t>ガッコウ</t>
    </rPh>
    <rPh sb="6" eb="9">
      <t>シンガクシャ</t>
    </rPh>
    <phoneticPr fontId="4"/>
  </si>
  <si>
    <t>1</t>
  </si>
  <si>
    <t>（％）</t>
    <phoneticPr fontId="4"/>
  </si>
  <si>
    <t>その他</t>
    <rPh sb="2" eb="3">
      <t>タ</t>
    </rPh>
    <phoneticPr fontId="6"/>
  </si>
  <si>
    <t>特　支
高等部</t>
    <rPh sb="2" eb="3">
      <t>ササ</t>
    </rPh>
    <rPh sb="4" eb="7">
      <t>コウトウブ</t>
    </rPh>
    <phoneticPr fontId="4"/>
  </si>
  <si>
    <t>国立　高専</t>
    <rPh sb="0" eb="2">
      <t>コクリツ</t>
    </rPh>
    <phoneticPr fontId="4"/>
  </si>
  <si>
    <t>通信制</t>
    <rPh sb="0" eb="2">
      <t>ツウシン</t>
    </rPh>
    <rPh sb="2" eb="3">
      <t>セイ</t>
    </rPh>
    <phoneticPr fontId="4"/>
  </si>
  <si>
    <t>計</t>
    <phoneticPr fontId="4"/>
  </si>
  <si>
    <t>就職者の割合</t>
    <rPh sb="4" eb="6">
      <t>ワリアイ</t>
    </rPh>
    <phoneticPr fontId="4"/>
  </si>
  <si>
    <t>就職者
総数</t>
    <rPh sb="4" eb="6">
      <t>ソウスウ</t>
    </rPh>
    <phoneticPr fontId="4"/>
  </si>
  <si>
    <t>進学者の割合</t>
    <rPh sb="2" eb="3">
      <t>シャ</t>
    </rPh>
    <rPh sb="4" eb="6">
      <t>ワリアイ</t>
    </rPh>
    <phoneticPr fontId="6"/>
  </si>
  <si>
    <t>進　学　者　総　数</t>
    <phoneticPr fontId="4"/>
  </si>
  <si>
    <t>卒業者　総  数</t>
    <rPh sb="4" eb="8">
      <t>ソウスウ</t>
    </rPh>
    <phoneticPr fontId="4"/>
  </si>
  <si>
    <t xml:space="preserve">１５－５　中学校卒業者の進路状況 </t>
    <rPh sb="5" eb="8">
      <t>チュウガッコウ</t>
    </rPh>
    <rPh sb="8" eb="11">
      <t>ソツギョウシャ</t>
    </rPh>
    <rPh sb="12" eb="14">
      <t>シンロ</t>
    </rPh>
    <rPh sb="14" eb="16">
      <t>ジョウキョウ</t>
    </rPh>
    <phoneticPr fontId="6"/>
  </si>
  <si>
    <t xml:space="preserve"> 7</t>
    <phoneticPr fontId="3"/>
  </si>
  <si>
    <t xml:space="preserve"> 6</t>
    <phoneticPr fontId="3"/>
  </si>
  <si>
    <t xml:space="preserve"> 5</t>
    <phoneticPr fontId="3"/>
  </si>
  <si>
    <t xml:space="preserve"> 4</t>
    <phoneticPr fontId="3"/>
  </si>
  <si>
    <t>　　令和3年度　　</t>
    <rPh sb="2" eb="4">
      <t>レイワ</t>
    </rPh>
    <rPh sb="5" eb="7">
      <t>ネンド</t>
    </rPh>
    <phoneticPr fontId="6"/>
  </si>
  <si>
    <t>３　年</t>
    <phoneticPr fontId="6"/>
  </si>
  <si>
    <t>２　年</t>
    <phoneticPr fontId="6"/>
  </si>
  <si>
    <t>１　年</t>
    <phoneticPr fontId="6"/>
  </si>
  <si>
    <t>　中　　　　学　　　　校</t>
  </si>
  <si>
    <t>区　分</t>
    <phoneticPr fontId="6"/>
  </si>
  <si>
    <t>６　年</t>
    <phoneticPr fontId="6"/>
  </si>
  <si>
    <t>５　年</t>
    <phoneticPr fontId="6"/>
  </si>
  <si>
    <t>４　年</t>
    <phoneticPr fontId="6"/>
  </si>
  <si>
    <t>　　　小　　　　　　　学　　　　　　　　校</t>
  </si>
  <si>
    <t>　単位:㎏</t>
  </si>
  <si>
    <t>体重</t>
    <phoneticPr fontId="6"/>
  </si>
  <si>
    <t>　単位：㎝</t>
  </si>
  <si>
    <t>身長</t>
    <phoneticPr fontId="6"/>
  </si>
  <si>
    <t>１５－８　児童・生徒の体位</t>
    <rPh sb="5" eb="7">
      <t>ジドウ</t>
    </rPh>
    <rPh sb="8" eb="10">
      <t>セイト</t>
    </rPh>
    <rPh sb="11" eb="13">
      <t>タイイ</t>
    </rPh>
    <phoneticPr fontId="6"/>
  </si>
  <si>
    <t>資料：スポーツ課</t>
    <phoneticPr fontId="4"/>
  </si>
  <si>
    <t>11人制ホッケーコート１面</t>
    <rPh sb="12" eb="13">
      <t>メン</t>
    </rPh>
    <phoneticPr fontId="4"/>
  </si>
  <si>
    <t>下切町</t>
    <rPh sb="0" eb="1">
      <t>シモ</t>
    </rPh>
    <rPh sb="1" eb="2">
      <t>キリ</t>
    </rPh>
    <rPh sb="2" eb="3">
      <t>マチ</t>
    </rPh>
    <phoneticPr fontId="4"/>
  </si>
  <si>
    <t>市ホッケー場</t>
    <rPh sb="0" eb="1">
      <t>シ</t>
    </rPh>
    <rPh sb="5" eb="6">
      <t>ジョウ</t>
    </rPh>
    <phoneticPr fontId="4"/>
  </si>
  <si>
    <t>H9.9</t>
    <phoneticPr fontId="4"/>
  </si>
  <si>
    <t>野球場（子ども用）・サッカー場（子ども用）</t>
    <rPh sb="0" eb="2">
      <t>ヤキュウ</t>
    </rPh>
    <rPh sb="2" eb="3">
      <t>ジョウ</t>
    </rPh>
    <rPh sb="4" eb="5">
      <t>コ</t>
    </rPh>
    <rPh sb="7" eb="8">
      <t>ヨウ</t>
    </rPh>
    <rPh sb="14" eb="15">
      <t>ジョウ</t>
    </rPh>
    <rPh sb="16" eb="17">
      <t>コ</t>
    </rPh>
    <rPh sb="19" eb="20">
      <t>ヨウ</t>
    </rPh>
    <phoneticPr fontId="4"/>
  </si>
  <si>
    <t>川島小網町</t>
    <rPh sb="0" eb="2">
      <t>カワシマ</t>
    </rPh>
    <rPh sb="2" eb="5">
      <t>コアミチョウ</t>
    </rPh>
    <phoneticPr fontId="4"/>
  </si>
  <si>
    <t>川島小網堤外グラウンド</t>
    <rPh sb="0" eb="2">
      <t>カワシマ</t>
    </rPh>
    <rPh sb="2" eb="4">
      <t>コアミ</t>
    </rPh>
    <rPh sb="4" eb="6">
      <t>テイガイ</t>
    </rPh>
    <phoneticPr fontId="4"/>
  </si>
  <si>
    <t>S54</t>
    <phoneticPr fontId="4"/>
  </si>
  <si>
    <t>テニスコート、野球場等</t>
    <rPh sb="7" eb="10">
      <t>ヤキュウジョウ</t>
    </rPh>
    <rPh sb="10" eb="11">
      <t>トウ</t>
    </rPh>
    <phoneticPr fontId="6"/>
  </si>
  <si>
    <t>川島スポーツ公園</t>
    <rPh sb="0" eb="2">
      <t>カワシマ</t>
    </rPh>
    <rPh sb="6" eb="8">
      <t>コウエン</t>
    </rPh>
    <phoneticPr fontId="6"/>
  </si>
  <si>
    <t>バレーボール、バドミントン、卓球等</t>
    <rPh sb="14" eb="16">
      <t>タッキュウ</t>
    </rPh>
    <phoneticPr fontId="4"/>
  </si>
  <si>
    <t>蘇原古市場町</t>
  </si>
  <si>
    <t>蘇原地区体育館</t>
  </si>
  <si>
    <t>鵜沼各務原町</t>
  </si>
  <si>
    <t>鵜沼西地区体育館</t>
  </si>
  <si>
    <t>つつじが丘</t>
  </si>
  <si>
    <t>鵜沼地区体育館</t>
  </si>
  <si>
    <t>神置町</t>
  </si>
  <si>
    <t>稲羽地区体育館</t>
  </si>
  <si>
    <t>那加新加納町</t>
  </si>
  <si>
    <t>那加地区体育館</t>
  </si>
  <si>
    <t>S52.1</t>
    <phoneticPr fontId="6"/>
  </si>
  <si>
    <t>野球場２面</t>
    <rPh sb="4" eb="5">
      <t>メン</t>
    </rPh>
    <phoneticPr fontId="4"/>
  </si>
  <si>
    <t>三井東町</t>
    <rPh sb="0" eb="2">
      <t>ミイ</t>
    </rPh>
    <rPh sb="2" eb="4">
      <t>ヒガシマチ</t>
    </rPh>
    <phoneticPr fontId="4"/>
  </si>
  <si>
    <t>協定グラウンド</t>
    <phoneticPr fontId="6"/>
  </si>
  <si>
    <t>野球場、ソフトボール場、サッカー場、陸上競技場等</t>
    <rPh sb="16" eb="17">
      <t>ジョウ</t>
    </rPh>
    <rPh sb="18" eb="20">
      <t>リクジョウ</t>
    </rPh>
    <rPh sb="20" eb="23">
      <t>キョウギジョウ</t>
    </rPh>
    <phoneticPr fontId="4"/>
  </si>
  <si>
    <t>下中屋町</t>
    <rPh sb="0" eb="1">
      <t>シタ</t>
    </rPh>
    <phoneticPr fontId="6"/>
  </si>
  <si>
    <t>総合運動公園</t>
    <rPh sb="0" eb="2">
      <t>ソウゴウ</t>
    </rPh>
    <rPh sb="4" eb="6">
      <t>コウエン</t>
    </rPh>
    <phoneticPr fontId="6"/>
  </si>
  <si>
    <t>野球場１面</t>
  </si>
  <si>
    <t>蘇原北山町</t>
  </si>
  <si>
    <t>飛鳥球場</t>
  </si>
  <si>
    <t>多目的グラウンド</t>
    <phoneticPr fontId="6"/>
  </si>
  <si>
    <t>須衛町</t>
  </si>
  <si>
    <t>勤労者総合グラウンド</t>
    <phoneticPr fontId="6"/>
  </si>
  <si>
    <t>両翼92m、センター122m</t>
  </si>
  <si>
    <t>市民球場</t>
  </si>
  <si>
    <t>屋内温水プール（25、幼児）、屋外プール（50、流水）</t>
    <rPh sb="11" eb="13">
      <t>ヨウジ</t>
    </rPh>
    <rPh sb="24" eb="26">
      <t>リュウスイ</t>
    </rPh>
    <phoneticPr fontId="4"/>
  </si>
  <si>
    <t>鵜沼小伊木町</t>
  </si>
  <si>
    <t>市民プール</t>
  </si>
  <si>
    <t>近的射場7人立</t>
    <rPh sb="0" eb="2">
      <t>キンダイテキ</t>
    </rPh>
    <phoneticPr fontId="4"/>
  </si>
  <si>
    <t>各務山の前町</t>
    <phoneticPr fontId="6"/>
  </si>
  <si>
    <t>弓道場</t>
  </si>
  <si>
    <t>テニスコート（オムニ）４面</t>
    <rPh sb="12" eb="13">
      <t>メン</t>
    </rPh>
    <phoneticPr fontId="6"/>
  </si>
  <si>
    <t>各務野スポーツの森テニスコート</t>
    <rPh sb="0" eb="2">
      <t>カカミ</t>
    </rPh>
    <rPh sb="2" eb="3">
      <t>ノ</t>
    </rPh>
    <rPh sb="8" eb="9">
      <t>モリ</t>
    </rPh>
    <phoneticPr fontId="6"/>
  </si>
  <si>
    <t>テニスコート（オムニ）８面、多目的運動広場</t>
    <rPh sb="12" eb="13">
      <t>メン</t>
    </rPh>
    <rPh sb="19" eb="20">
      <t>ヒロ</t>
    </rPh>
    <phoneticPr fontId="4"/>
  </si>
  <si>
    <t>各務山の前町</t>
  </si>
  <si>
    <t>各務原スポーツ広場</t>
  </si>
  <si>
    <t>ﾒｲﾝｱﾘｰﾅ、ｻﾌﾞｱﾘｰﾅ、トレーニング室等</t>
    <rPh sb="22" eb="23">
      <t>シツ</t>
    </rPh>
    <phoneticPr fontId="4"/>
  </si>
  <si>
    <t>那加太平町</t>
  </si>
  <si>
    <t>総合体育館</t>
  </si>
  <si>
    <t>設 置 日</t>
  </si>
  <si>
    <t>敷地面積 ㎡</t>
  </si>
  <si>
    <t>主 な 施 設・設 備</t>
  </si>
  <si>
    <t>所 在 地</t>
  </si>
  <si>
    <t>区　　　分</t>
    <rPh sb="0" eb="1">
      <t>ク</t>
    </rPh>
    <rPh sb="4" eb="5">
      <t>ブン</t>
    </rPh>
    <phoneticPr fontId="6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</si>
  <si>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</si>
  <si>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 xml:space="preserve">１５－９　体育施設 </t>
    <rPh sb="5" eb="7">
      <t>タイイク</t>
    </rPh>
    <rPh sb="7" eb="9">
      <t>シセツ</t>
    </rPh>
    <phoneticPr fontId="6"/>
  </si>
  <si>
    <t>※ 3　R5げんき祭は雨天のため屋内種目及びグラウンド・ゴルフ大会のみ</t>
    <rPh sb="9" eb="10">
      <t>マツリ</t>
    </rPh>
    <rPh sb="11" eb="13">
      <t>ウテン</t>
    </rPh>
    <rPh sb="16" eb="20">
      <t>オクナイシュモク</t>
    </rPh>
    <rPh sb="20" eb="21">
      <t>オヨ</t>
    </rPh>
    <rPh sb="31" eb="33">
      <t>タイカイ</t>
    </rPh>
    <phoneticPr fontId="44"/>
  </si>
  <si>
    <t>※ 2　R4げんき祭は雨天のためグラウンド・ゴルフ大会のみ</t>
    <rPh sb="9" eb="10">
      <t>マツリ</t>
    </rPh>
    <rPh sb="11" eb="13">
      <t>ウテン</t>
    </rPh>
    <rPh sb="25" eb="27">
      <t>タイカイ</t>
    </rPh>
    <phoneticPr fontId="44"/>
  </si>
  <si>
    <t>※ 市民スポーツ大会（水泳以外）には10月・1月・2月実施の競技も含む。</t>
    <rPh sb="2" eb="4">
      <t>シミン</t>
    </rPh>
    <rPh sb="8" eb="10">
      <t>タイカイ</t>
    </rPh>
    <rPh sb="11" eb="13">
      <t>スイエイ</t>
    </rPh>
    <rPh sb="13" eb="15">
      <t>イガイ</t>
    </rPh>
    <rPh sb="20" eb="21">
      <t>ガツ</t>
    </rPh>
    <rPh sb="23" eb="24">
      <t>ガツ</t>
    </rPh>
    <rPh sb="26" eb="27">
      <t>ガツ</t>
    </rPh>
    <rPh sb="27" eb="29">
      <t>ジッシ</t>
    </rPh>
    <rPh sb="30" eb="32">
      <t>キョウギ</t>
    </rPh>
    <rPh sb="33" eb="34">
      <t>フク</t>
    </rPh>
    <phoneticPr fontId="44"/>
  </si>
  <si>
    <t>市民</t>
    <rPh sb="0" eb="2">
      <t>シミン</t>
    </rPh>
    <phoneticPr fontId="44"/>
  </si>
  <si>
    <t xml:space="preserve"> ６月</t>
    <rPh sb="2" eb="3">
      <t>ガツ</t>
    </rPh>
    <phoneticPr fontId="44"/>
  </si>
  <si>
    <t>軽スポーツ交流会</t>
    <rPh sb="0" eb="1">
      <t>ケイ</t>
    </rPh>
    <rPh sb="5" eb="8">
      <t>コウリュウカイ</t>
    </rPh>
    <phoneticPr fontId="44"/>
  </si>
  <si>
    <t>中止</t>
    <rPh sb="0" eb="2">
      <t>チュウシ</t>
    </rPh>
    <phoneticPr fontId="3"/>
  </si>
  <si>
    <t>市民ほか　</t>
    <rPh sb="0" eb="2">
      <t>シミン</t>
    </rPh>
    <phoneticPr fontId="44"/>
  </si>
  <si>
    <t xml:space="preserve"> ３月</t>
    <phoneticPr fontId="44"/>
  </si>
  <si>
    <t>シティマラソン</t>
  </si>
  <si>
    <t>市民</t>
  </si>
  <si>
    <t xml:space="preserve"> ９月</t>
    <rPh sb="2" eb="3">
      <t>ガツ</t>
    </rPh>
    <phoneticPr fontId="4"/>
  </si>
  <si>
    <t>市民スポーツ大会(水泳)</t>
    <phoneticPr fontId="3"/>
  </si>
  <si>
    <t xml:space="preserve"> ５月</t>
    <rPh sb="2" eb="3">
      <t>ガツ</t>
    </rPh>
    <phoneticPr fontId="44"/>
  </si>
  <si>
    <t>市民スポーツ大会(水泳以外)</t>
    <rPh sb="9" eb="11">
      <t>スイエイ</t>
    </rPh>
    <rPh sb="11" eb="13">
      <t>イガイ</t>
    </rPh>
    <phoneticPr fontId="4"/>
  </si>
  <si>
    <t>531※3</t>
  </si>
  <si>
    <t>290※2</t>
  </si>
  <si>
    <t>10月</t>
    <rPh sb="2" eb="3">
      <t>ガツ</t>
    </rPh>
    <phoneticPr fontId="4"/>
  </si>
  <si>
    <t>スポーツげんき祭</t>
    <rPh sb="7" eb="8">
      <t>マツ</t>
    </rPh>
    <phoneticPr fontId="4"/>
  </si>
  <si>
    <t>令和 6年度</t>
    <rPh sb="0" eb="2">
      <t>レイワ</t>
    </rPh>
    <rPh sb="4" eb="6">
      <t>ネンド</t>
    </rPh>
    <phoneticPr fontId="3"/>
  </si>
  <si>
    <t>令和 5年度</t>
    <rPh sb="0" eb="2">
      <t>レイワ</t>
    </rPh>
    <rPh sb="4" eb="6">
      <t>ネンド</t>
    </rPh>
    <phoneticPr fontId="3"/>
  </si>
  <si>
    <t>令和 4年度</t>
    <rPh sb="0" eb="2">
      <t>レイワ</t>
    </rPh>
    <rPh sb="4" eb="6">
      <t>ネンド</t>
    </rPh>
    <phoneticPr fontId="3"/>
  </si>
  <si>
    <t>令和 3年度</t>
    <rPh sb="0" eb="2">
      <t>レイワ</t>
    </rPh>
    <rPh sb="4" eb="6">
      <t>ネンド</t>
    </rPh>
    <phoneticPr fontId="3"/>
  </si>
  <si>
    <t>令和 2年度</t>
    <rPh sb="0" eb="2">
      <t>レイワ</t>
    </rPh>
    <rPh sb="4" eb="6">
      <t>ネンド</t>
    </rPh>
    <phoneticPr fontId="3"/>
  </si>
  <si>
    <t>対象者</t>
  </si>
  <si>
    <t>期間</t>
  </si>
  <si>
    <t>　単位：人</t>
  </si>
  <si>
    <t xml:space="preserve">１５－１０　スポーツ行事参加状況 </t>
    <rPh sb="10" eb="12">
      <t>ギョウジ</t>
    </rPh>
    <rPh sb="12" eb="14">
      <t>サンカ</t>
    </rPh>
    <rPh sb="14" eb="16">
      <t>ジョウキョウ</t>
    </rPh>
    <phoneticPr fontId="6"/>
  </si>
  <si>
    <t>資料：スポーツ課</t>
  </si>
  <si>
    <t>※　ホッケーは生徒（中学生）を含めた数。表15-12に合わせる。</t>
    <rPh sb="7" eb="9">
      <t>セイト</t>
    </rPh>
    <rPh sb="10" eb="13">
      <t>チュウガクセイ</t>
    </rPh>
    <rPh sb="15" eb="16">
      <t>フク</t>
    </rPh>
    <rPh sb="18" eb="19">
      <t>カズ</t>
    </rPh>
    <rPh sb="20" eb="21">
      <t>ヒョウ</t>
    </rPh>
    <rPh sb="27" eb="28">
      <t>ア</t>
    </rPh>
    <phoneticPr fontId="3"/>
  </si>
  <si>
    <t>一般</t>
    <phoneticPr fontId="6"/>
  </si>
  <si>
    <t>やってみよう！グラウンド･ゴルフ</t>
    <phoneticPr fontId="6"/>
  </si>
  <si>
    <t>児童</t>
  </si>
  <si>
    <t>もっと速く陸上競技</t>
    <rPh sb="3" eb="4">
      <t>ハヤ</t>
    </rPh>
    <rPh sb="5" eb="7">
      <t>リクジョウ</t>
    </rPh>
    <rPh sb="7" eb="9">
      <t>キョウギ</t>
    </rPh>
    <phoneticPr fontId="6"/>
  </si>
  <si>
    <t>これからハンドボール</t>
    <phoneticPr fontId="6"/>
  </si>
  <si>
    <t>児童・生徒</t>
    <rPh sb="3" eb="5">
      <t>セイト</t>
    </rPh>
    <phoneticPr fontId="3"/>
  </si>
  <si>
    <t>ホッケー</t>
  </si>
  <si>
    <t>オーレサッカー</t>
  </si>
  <si>
    <t>スマイルバレーボール</t>
  </si>
  <si>
    <t>トライラグビーフットボール</t>
    <phoneticPr fontId="6"/>
  </si>
  <si>
    <t>一般</t>
  </si>
  <si>
    <t>はじめてのアーチェリー</t>
  </si>
  <si>
    <t>エンジョイバスケットボール</t>
    <phoneticPr fontId="6"/>
  </si>
  <si>
    <t>初心者からの山登り</t>
  </si>
  <si>
    <t>みんなでラージボール卓球</t>
  </si>
  <si>
    <t>あざやか弓道</t>
    <phoneticPr fontId="6"/>
  </si>
  <si>
    <t>児童</t>
    <rPh sb="0" eb="2">
      <t>ジドウ</t>
    </rPh>
    <phoneticPr fontId="3"/>
  </si>
  <si>
    <t>みんなでソフトテニス</t>
    <phoneticPr fontId="6"/>
  </si>
  <si>
    <t>児童</t>
    <rPh sb="0" eb="2">
      <t>ジドウ</t>
    </rPh>
    <phoneticPr fontId="6"/>
  </si>
  <si>
    <t>かろやかに硬式テニス</t>
    <phoneticPr fontId="6"/>
  </si>
  <si>
    <t>いきいきバドミントン</t>
  </si>
  <si>
    <t>さわやか太極拳</t>
    <phoneticPr fontId="6"/>
  </si>
  <si>
    <t>令和 6年度</t>
    <rPh sb="0" eb="2">
      <t>レイワ</t>
    </rPh>
    <rPh sb="4" eb="6">
      <t>ネンド</t>
    </rPh>
    <phoneticPr fontId="6"/>
  </si>
  <si>
    <t>令和 5年度</t>
    <rPh sb="0" eb="2">
      <t>レイワ</t>
    </rPh>
    <rPh sb="4" eb="6">
      <t>ネンド</t>
    </rPh>
    <phoneticPr fontId="6"/>
  </si>
  <si>
    <t>令和 4年度</t>
    <rPh sb="0" eb="2">
      <t>レイワ</t>
    </rPh>
    <rPh sb="4" eb="6">
      <t>ネンド</t>
    </rPh>
    <phoneticPr fontId="6"/>
  </si>
  <si>
    <t>令和 3年度</t>
    <rPh sb="0" eb="2">
      <t>レイワ</t>
    </rPh>
    <rPh sb="4" eb="6">
      <t>ネンド</t>
    </rPh>
    <phoneticPr fontId="6"/>
  </si>
  <si>
    <t>令和 2年度</t>
    <rPh sb="0" eb="2">
      <t>レイワ</t>
    </rPh>
    <rPh sb="4" eb="6">
      <t>ネンド</t>
    </rPh>
    <phoneticPr fontId="6"/>
  </si>
  <si>
    <t>対象</t>
  </si>
  <si>
    <t>区　　　　分</t>
    <rPh sb="0" eb="1">
      <t>ク</t>
    </rPh>
    <rPh sb="5" eb="6">
      <t>ブン</t>
    </rPh>
    <phoneticPr fontId="6"/>
  </si>
  <si>
    <t>単位：人</t>
  </si>
  <si>
    <t>１５－１１　スポーツ教室参加状況</t>
    <rPh sb="10" eb="12">
      <t>キョウシツ</t>
    </rPh>
    <rPh sb="12" eb="14">
      <t>サンカ</t>
    </rPh>
    <rPh sb="14" eb="16">
      <t>ジョウキョウ</t>
    </rPh>
    <phoneticPr fontId="6"/>
  </si>
  <si>
    <t>資料：スポーツ課</t>
    <phoneticPr fontId="6"/>
  </si>
  <si>
    <t>令和2年度</t>
    <rPh sb="0" eb="2">
      <t>レイワ</t>
    </rPh>
    <rPh sb="3" eb="5">
      <t>ネンド</t>
    </rPh>
    <phoneticPr fontId="3"/>
  </si>
  <si>
    <t>ホッケー</t>
    <phoneticPr fontId="6"/>
  </si>
  <si>
    <t>トレーニング</t>
  </si>
  <si>
    <t>軽スポーツ交流会</t>
    <rPh sb="0" eb="1">
      <t>ケイ</t>
    </rPh>
    <rPh sb="5" eb="8">
      <t>コウリュウカイ</t>
    </rPh>
    <phoneticPr fontId="6"/>
  </si>
  <si>
    <t>一 般 講 習 会</t>
    <phoneticPr fontId="4"/>
  </si>
  <si>
    <t>単位：人</t>
    <phoneticPr fontId="6"/>
  </si>
  <si>
    <t>１５－１２　スポーツ講習会受講者の状況</t>
    <rPh sb="10" eb="13">
      <t>コウシュウカイ</t>
    </rPh>
    <rPh sb="13" eb="16">
      <t>ジュコウシャ</t>
    </rPh>
    <rPh sb="17" eb="19">
      <t>ジョウキョウ</t>
    </rPh>
    <phoneticPr fontId="6"/>
  </si>
  <si>
    <t>川島スポーツ公園</t>
    <rPh sb="0" eb="2">
      <t>カワシマ</t>
    </rPh>
    <rPh sb="6" eb="8">
      <t>コウエン</t>
    </rPh>
    <phoneticPr fontId="4"/>
  </si>
  <si>
    <t>鵜沼西地区体育館</t>
    <rPh sb="3" eb="5">
      <t>チク</t>
    </rPh>
    <phoneticPr fontId="4"/>
  </si>
  <si>
    <t>スポーツ広場</t>
  </si>
  <si>
    <t>総合運動公園</t>
    <rPh sb="0" eb="2">
      <t>ソウゴウ</t>
    </rPh>
    <rPh sb="2" eb="6">
      <t>ウンドウコウエン</t>
    </rPh>
    <phoneticPr fontId="4"/>
  </si>
  <si>
    <t>総　　　数</t>
  </si>
  <si>
    <t xml:space="preserve">区　　　　　　分 </t>
  </si>
  <si>
    <t>主な体育施設</t>
    <phoneticPr fontId="6"/>
  </si>
  <si>
    <t>　ランニングコース</t>
    <phoneticPr fontId="4"/>
  </si>
  <si>
    <t>　トレーニングルーム</t>
    <phoneticPr fontId="6"/>
  </si>
  <si>
    <t>　ミーティングルーム</t>
    <phoneticPr fontId="6"/>
  </si>
  <si>
    <t>　役　　員　　室</t>
    <phoneticPr fontId="6"/>
  </si>
  <si>
    <t>　小　会　議　室</t>
    <phoneticPr fontId="6"/>
  </si>
  <si>
    <t>　大　会　議　室</t>
    <phoneticPr fontId="6"/>
  </si>
  <si>
    <t>　そ　の　他</t>
    <phoneticPr fontId="6"/>
  </si>
  <si>
    <t>　ダ　ン　ス</t>
    <phoneticPr fontId="4"/>
  </si>
  <si>
    <t>　空手・拳法</t>
    <phoneticPr fontId="6"/>
  </si>
  <si>
    <t>　剣　　　道</t>
    <phoneticPr fontId="6"/>
  </si>
  <si>
    <t>　柔　　　道</t>
    <phoneticPr fontId="6"/>
  </si>
  <si>
    <t>　サブアリーナ</t>
    <phoneticPr fontId="6"/>
  </si>
  <si>
    <t>　ハンドボール</t>
    <phoneticPr fontId="6"/>
  </si>
  <si>
    <t>　ソフトバレー</t>
    <phoneticPr fontId="6"/>
  </si>
  <si>
    <t>　ソフトテニス</t>
    <phoneticPr fontId="6"/>
  </si>
  <si>
    <t>　テ　ニ　ス</t>
    <phoneticPr fontId="6"/>
  </si>
  <si>
    <t>　バスケットボール</t>
    <phoneticPr fontId="6"/>
  </si>
  <si>
    <t>　バレーボール</t>
    <phoneticPr fontId="6"/>
  </si>
  <si>
    <t>　バドミントン</t>
    <phoneticPr fontId="6"/>
  </si>
  <si>
    <t>　卓　　　球</t>
    <phoneticPr fontId="6"/>
  </si>
  <si>
    <t>　メインアリーナ</t>
    <phoneticPr fontId="6"/>
  </si>
  <si>
    <t xml:space="preserve">   総 　 　数</t>
  </si>
  <si>
    <t>人 数</t>
    <rPh sb="0" eb="1">
      <t>ヒト</t>
    </rPh>
    <rPh sb="2" eb="3">
      <t>スウ</t>
    </rPh>
    <phoneticPr fontId="3"/>
  </si>
  <si>
    <t>　件 数</t>
    <rPh sb="1" eb="2">
      <t>ケン</t>
    </rPh>
    <rPh sb="3" eb="4">
      <t>スウ</t>
    </rPh>
    <phoneticPr fontId="3"/>
  </si>
  <si>
    <t>人 数</t>
  </si>
  <si>
    <t>件 数</t>
  </si>
  <si>
    <t xml:space="preserve">区　　　　　　分 </t>
    <phoneticPr fontId="4"/>
  </si>
  <si>
    <t>単位：件、人</t>
  </si>
  <si>
    <t>総合体育館</t>
    <phoneticPr fontId="6"/>
  </si>
  <si>
    <t>１５－１３　体育施設利用状況</t>
    <rPh sb="6" eb="8">
      <t>タイイク</t>
    </rPh>
    <rPh sb="8" eb="10">
      <t>シセツ</t>
    </rPh>
    <rPh sb="10" eb="12">
      <t>リヨウ</t>
    </rPh>
    <rPh sb="12" eb="14">
      <t>ジョウキョウ</t>
    </rPh>
    <phoneticPr fontId="6"/>
  </si>
  <si>
    <t>資料：スポーツ課</t>
    <rPh sb="7" eb="8">
      <t>カ</t>
    </rPh>
    <phoneticPr fontId="6"/>
  </si>
  <si>
    <t>利用者</t>
    <rPh sb="0" eb="3">
      <t>リヨウシャ</t>
    </rPh>
    <phoneticPr fontId="4"/>
  </si>
  <si>
    <r>
      <t>トレーニングルーム</t>
    </r>
    <r>
      <rPr>
        <sz val="11"/>
        <rFont val="ＭＳ Ｐ明朝"/>
        <family val="1"/>
        <charset val="128"/>
      </rPr>
      <t>　　単位：人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　</t>
    </r>
    <phoneticPr fontId="4"/>
  </si>
  <si>
    <t>団体・大会等</t>
    <rPh sb="0" eb="2">
      <t>ダンタイ</t>
    </rPh>
    <rPh sb="3" eb="5">
      <t>タイカイ</t>
    </rPh>
    <rPh sb="5" eb="6">
      <t>トウ</t>
    </rPh>
    <phoneticPr fontId="4"/>
  </si>
  <si>
    <t>障害者</t>
    <rPh sb="0" eb="3">
      <t>ショウガイシャ</t>
    </rPh>
    <phoneticPr fontId="4"/>
  </si>
  <si>
    <t>幼 児</t>
  </si>
  <si>
    <t>小・中学生</t>
    <phoneticPr fontId="4"/>
  </si>
  <si>
    <t>シルバー
・高校生</t>
    <phoneticPr fontId="4"/>
  </si>
  <si>
    <t>一般</t>
    <phoneticPr fontId="4"/>
  </si>
  <si>
    <t>合計</t>
    <rPh sb="0" eb="2">
      <t>ゴウケイ</t>
    </rPh>
    <phoneticPr fontId="4"/>
  </si>
  <si>
    <t>屋外プール</t>
    <phoneticPr fontId="6"/>
  </si>
  <si>
    <t>水泳教室</t>
    <phoneticPr fontId="4"/>
  </si>
  <si>
    <t>温水プール</t>
    <phoneticPr fontId="6"/>
  </si>
  <si>
    <t>１５－１５　市民プール施設利用状況</t>
    <rPh sb="6" eb="7">
      <t>シ</t>
    </rPh>
    <rPh sb="7" eb="8">
      <t>ミン</t>
    </rPh>
    <rPh sb="11" eb="13">
      <t>シセツ</t>
    </rPh>
    <rPh sb="13" eb="15">
      <t>リヨウ</t>
    </rPh>
    <rPh sb="15" eb="17">
      <t>ジョウキョウ</t>
    </rPh>
    <phoneticPr fontId="6"/>
  </si>
  <si>
    <t>資料：少年自然の家</t>
    <rPh sb="0" eb="2">
      <t>シリョウ</t>
    </rPh>
    <rPh sb="3" eb="5">
      <t>ショウネン</t>
    </rPh>
    <rPh sb="5" eb="7">
      <t>シゼン</t>
    </rPh>
    <rPh sb="8" eb="9">
      <t>イエ</t>
    </rPh>
    <phoneticPr fontId="6"/>
  </si>
  <si>
    <t>人数</t>
    <rPh sb="0" eb="2">
      <t>ニンズウ</t>
    </rPh>
    <phoneticPr fontId="6"/>
  </si>
  <si>
    <t>事業数</t>
    <rPh sb="0" eb="2">
      <t>ジギョウ</t>
    </rPh>
    <rPh sb="2" eb="3">
      <t>カズ</t>
    </rPh>
    <phoneticPr fontId="6"/>
  </si>
  <si>
    <t>団体数</t>
    <rPh sb="0" eb="3">
      <t>ダンタイスウ</t>
    </rPh>
    <phoneticPr fontId="6"/>
  </si>
  <si>
    <t>団体・事業数</t>
    <rPh sb="0" eb="2">
      <t>ダンタイ</t>
    </rPh>
    <rPh sb="3" eb="5">
      <t>ジギョウ</t>
    </rPh>
    <rPh sb="5" eb="6">
      <t>カズ</t>
    </rPh>
    <phoneticPr fontId="6"/>
  </si>
  <si>
    <t>主催事業</t>
    <rPh sb="0" eb="2">
      <t>シュサイ</t>
    </rPh>
    <rPh sb="2" eb="4">
      <t>ジギョウ</t>
    </rPh>
    <phoneticPr fontId="6"/>
  </si>
  <si>
    <t>その他団体</t>
    <rPh sb="0" eb="3">
      <t>ソノタ</t>
    </rPh>
    <rPh sb="3" eb="5">
      <t>ダンタイ</t>
    </rPh>
    <phoneticPr fontId="6"/>
  </si>
  <si>
    <t>少年団体</t>
    <rPh sb="0" eb="2">
      <t>ショウネン</t>
    </rPh>
    <rPh sb="2" eb="4">
      <t>ダンタイ</t>
    </rPh>
    <phoneticPr fontId="6"/>
  </si>
  <si>
    <t>中学校</t>
    <rPh sb="0" eb="3">
      <t>チュウガッコウ</t>
    </rPh>
    <phoneticPr fontId="6"/>
  </si>
  <si>
    <t>小学校</t>
    <rPh sb="0" eb="3">
      <t>ショウガッコウ</t>
    </rPh>
    <phoneticPr fontId="6"/>
  </si>
  <si>
    <t>合計</t>
    <rPh sb="0" eb="2">
      <t>ゴウケイ</t>
    </rPh>
    <phoneticPr fontId="6"/>
  </si>
  <si>
    <t>区分</t>
    <rPh sb="0" eb="2">
      <t>クブン</t>
    </rPh>
    <phoneticPr fontId="6"/>
  </si>
  <si>
    <t xml:space="preserve">１５－１４　少年自然の家利用状況 </t>
    <rPh sb="6" eb="8">
      <t>ショウネン</t>
    </rPh>
    <rPh sb="8" eb="10">
      <t>シゼン</t>
    </rPh>
    <rPh sb="11" eb="12">
      <t>イエ</t>
    </rPh>
    <rPh sb="12" eb="14">
      <t>リヨウ</t>
    </rPh>
    <rPh sb="14" eb="16">
      <t>ジョウキョウ</t>
    </rPh>
    <phoneticPr fontId="6"/>
  </si>
  <si>
    <t>資料：いきいき楽習課</t>
    <rPh sb="0" eb="2">
      <t>シリョウ</t>
    </rPh>
    <rPh sb="7" eb="8">
      <t>ガク</t>
    </rPh>
    <rPh sb="8" eb="9">
      <t>シュウ</t>
    </rPh>
    <rPh sb="9" eb="10">
      <t>カ</t>
    </rPh>
    <phoneticPr fontId="6"/>
  </si>
  <si>
    <t>※令和４年８月２６日から令和７年３月３１日まで休館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ツキ</t>
    </rPh>
    <rPh sb="20" eb="21">
      <t>ヒ</t>
    </rPh>
    <rPh sb="23" eb="25">
      <t>キュウカン</t>
    </rPh>
    <phoneticPr fontId="3"/>
  </si>
  <si>
    <t>その他</t>
  </si>
  <si>
    <t>寄席・芸能</t>
  </si>
  <si>
    <t>記念大会</t>
  </si>
  <si>
    <t>講演会</t>
  </si>
  <si>
    <t>各種発表会</t>
  </si>
  <si>
    <t>映画会</t>
  </si>
  <si>
    <t>演劇</t>
  </si>
  <si>
    <t>ミュージカル</t>
  </si>
  <si>
    <t>歌謡ショー</t>
  </si>
  <si>
    <t>ポピュラー</t>
  </si>
  <si>
    <t>合唱</t>
  </si>
  <si>
    <t>クラシック</t>
  </si>
  <si>
    <t>総　数</t>
  </si>
  <si>
    <t>人数</t>
    <rPh sb="0" eb="2">
      <t>ニンズウ</t>
    </rPh>
    <phoneticPr fontId="3"/>
  </si>
  <si>
    <t>回数</t>
    <rPh sb="0" eb="2">
      <t>カイスウ</t>
    </rPh>
    <phoneticPr fontId="3"/>
  </si>
  <si>
    <t>人数</t>
  </si>
  <si>
    <t>回数</t>
  </si>
  <si>
    <t>令和 6年度</t>
    <phoneticPr fontId="3"/>
  </si>
  <si>
    <t>令和 5年度</t>
  </si>
  <si>
    <t>令和 4年度</t>
  </si>
  <si>
    <t>令和 3年度</t>
  </si>
  <si>
    <t>令和 2年度</t>
  </si>
  <si>
    <t>文化ホール</t>
  </si>
  <si>
    <t>※令和６年２月１日から令和６年８月３１日まで休館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ツキ</t>
    </rPh>
    <rPh sb="19" eb="20">
      <t>ヒ</t>
    </rPh>
    <rPh sb="22" eb="24">
      <t>キュウカン</t>
    </rPh>
    <phoneticPr fontId="3"/>
  </si>
  <si>
    <t>令和 6年度</t>
    <rPh sb="0" eb="2">
      <t>レイワ</t>
    </rPh>
    <rPh sb="5" eb="6">
      <t>ド</t>
    </rPh>
    <phoneticPr fontId="6"/>
  </si>
  <si>
    <t>令和 5年度</t>
    <rPh sb="0" eb="2">
      <t>レイワ</t>
    </rPh>
    <rPh sb="5" eb="6">
      <t>ド</t>
    </rPh>
    <phoneticPr fontId="6"/>
  </si>
  <si>
    <t>令和 4年度</t>
    <rPh sb="0" eb="2">
      <t>レイワ</t>
    </rPh>
    <rPh sb="5" eb="6">
      <t>ド</t>
    </rPh>
    <phoneticPr fontId="6"/>
  </si>
  <si>
    <t>令和 3年度</t>
    <rPh sb="0" eb="2">
      <t>レイワ</t>
    </rPh>
    <rPh sb="5" eb="6">
      <t>ド</t>
    </rPh>
    <phoneticPr fontId="6"/>
  </si>
  <si>
    <t>令和 2年度</t>
    <rPh sb="0" eb="2">
      <t>レイワ</t>
    </rPh>
    <rPh sb="5" eb="6">
      <t>ド</t>
    </rPh>
    <phoneticPr fontId="6"/>
  </si>
  <si>
    <t>市民会館</t>
  </si>
  <si>
    <t>１５－１６　市民会館・文化ホール利用状況</t>
    <phoneticPr fontId="6"/>
  </si>
  <si>
    <t>川島</t>
    <rPh sb="0" eb="2">
      <t>カワシマ</t>
    </rPh>
    <phoneticPr fontId="3"/>
  </si>
  <si>
    <t>80(合算)</t>
    <rPh sb="3" eb="5">
      <t>ガッサン</t>
    </rPh>
    <phoneticPr fontId="3"/>
  </si>
  <si>
    <t>1(前後)</t>
    <rPh sb="2" eb="4">
      <t>ゼンゴ</t>
    </rPh>
    <phoneticPr fontId="3"/>
  </si>
  <si>
    <t>東</t>
    <rPh sb="0" eb="1">
      <t>ヒガシ</t>
    </rPh>
    <phoneticPr fontId="3"/>
  </si>
  <si>
    <t>西</t>
    <rPh sb="0" eb="1">
      <t>ニシ</t>
    </rPh>
    <phoneticPr fontId="3"/>
  </si>
  <si>
    <t>中央</t>
    <rPh sb="0" eb="2">
      <t>チュウオウ</t>
    </rPh>
    <phoneticPr fontId="3"/>
  </si>
  <si>
    <t>内訳</t>
    <rPh sb="0" eb="2">
      <t>ウチワケ</t>
    </rPh>
    <phoneticPr fontId="3"/>
  </si>
  <si>
    <t>資料：いきいき楽習課</t>
    <rPh sb="7" eb="8">
      <t>ガク</t>
    </rPh>
    <rPh sb="8" eb="9">
      <t>シュウ</t>
    </rPh>
    <rPh sb="9" eb="10">
      <t>カ</t>
    </rPh>
    <phoneticPr fontId="6"/>
  </si>
  <si>
    <t>—</t>
  </si>
  <si>
    <t>受講者数</t>
  </si>
  <si>
    <t>講座数</t>
  </si>
  <si>
    <t>短 期 講 座</t>
    <rPh sb="0" eb="1">
      <t>タン</t>
    </rPh>
    <rPh sb="2" eb="3">
      <t>キ</t>
    </rPh>
    <rPh sb="4" eb="5">
      <t>コウ</t>
    </rPh>
    <rPh sb="6" eb="7">
      <t>ザ</t>
    </rPh>
    <phoneticPr fontId="6"/>
  </si>
  <si>
    <t>かかみがはら
健やか学習</t>
    <rPh sb="7" eb="8">
      <t>スコ</t>
    </rPh>
    <rPh sb="10" eb="12">
      <t>ガクシュウ</t>
    </rPh>
    <phoneticPr fontId="4"/>
  </si>
  <si>
    <t>ライフカレッジ</t>
    <phoneticPr fontId="4"/>
  </si>
  <si>
    <t>ハイカレッジ</t>
    <phoneticPr fontId="4"/>
  </si>
  <si>
    <t xml:space="preserve"> 総　　数</t>
    <phoneticPr fontId="4"/>
  </si>
  <si>
    <t>長期講座以外</t>
    <rPh sb="0" eb="2">
      <t>チョウキ</t>
    </rPh>
    <phoneticPr fontId="4"/>
  </si>
  <si>
    <t>川島ライフ
デザインセンター</t>
    <rPh sb="0" eb="2">
      <t>カワシマ</t>
    </rPh>
    <phoneticPr fontId="4"/>
  </si>
  <si>
    <t>東ライフ
デザインセンター</t>
    <rPh sb="0" eb="1">
      <t>ヒガシ</t>
    </rPh>
    <phoneticPr fontId="4"/>
  </si>
  <si>
    <t>西ライフ
デザインセンター</t>
    <phoneticPr fontId="4"/>
  </si>
  <si>
    <t>中央ライフ
デザインセンター</t>
    <rPh sb="0" eb="2">
      <t>チュウオウ</t>
    </rPh>
    <phoneticPr fontId="4"/>
  </si>
  <si>
    <t>総　　数</t>
    <phoneticPr fontId="4"/>
  </si>
  <si>
    <t>長期講座</t>
    <rPh sb="0" eb="2">
      <t>チョウキ</t>
    </rPh>
    <phoneticPr fontId="4"/>
  </si>
  <si>
    <t>１５－１７　公民館講座の状況</t>
    <rPh sb="6" eb="9">
      <t>コウミンカン</t>
    </rPh>
    <rPh sb="9" eb="11">
      <t>コウザ</t>
    </rPh>
    <rPh sb="12" eb="14">
      <t>ジョウキョウ</t>
    </rPh>
    <phoneticPr fontId="6"/>
  </si>
  <si>
    <t>資料：中央図書館</t>
    <phoneticPr fontId="6"/>
  </si>
  <si>
    <t>※令和2年10月運用開始</t>
    <rPh sb="1" eb="3">
      <t>レイワ</t>
    </rPh>
    <rPh sb="4" eb="5">
      <t>ネン</t>
    </rPh>
    <rPh sb="7" eb="8">
      <t>ガツ</t>
    </rPh>
    <rPh sb="8" eb="12">
      <t>ウンヨウカイシ</t>
    </rPh>
    <phoneticPr fontId="3"/>
  </si>
  <si>
    <t>　　令和2年度　　</t>
    <rPh sb="2" eb="4">
      <t>レイワ</t>
    </rPh>
    <rPh sb="5" eb="7">
      <t>ネンド</t>
    </rPh>
    <phoneticPr fontId="3"/>
  </si>
  <si>
    <t>予約件数</t>
  </si>
  <si>
    <t>貸出冊数</t>
    <rPh sb="0" eb="2">
      <t>カシダシ</t>
    </rPh>
    <rPh sb="2" eb="4">
      <t>サッスウ</t>
    </rPh>
    <phoneticPr fontId="6"/>
  </si>
  <si>
    <t>ログイン数</t>
    <rPh sb="4" eb="5">
      <t>スウ</t>
    </rPh>
    <phoneticPr fontId="6"/>
  </si>
  <si>
    <t>区　　分</t>
    <phoneticPr fontId="6"/>
  </si>
  <si>
    <t>「かかみがはら電子図書館」利用状況</t>
    <rPh sb="7" eb="12">
      <t>デンシトショカン</t>
    </rPh>
    <rPh sb="13" eb="17">
      <t>リヨウジョウキョウ</t>
    </rPh>
    <phoneticPr fontId="6"/>
  </si>
  <si>
    <t>さ つ き 号</t>
    <rPh sb="6" eb="7">
      <t>ゴウ</t>
    </rPh>
    <phoneticPr fontId="6"/>
  </si>
  <si>
    <t>・森の交流館</t>
    <rPh sb="1" eb="2">
      <t>モリ</t>
    </rPh>
    <rPh sb="3" eb="5">
      <t>コウリュウ</t>
    </rPh>
    <rPh sb="5" eb="6">
      <t>カン</t>
    </rPh>
    <phoneticPr fontId="6"/>
  </si>
  <si>
    <t>センター図書室</t>
    <rPh sb="4" eb="7">
      <t>トショシツ</t>
    </rPh>
    <phoneticPr fontId="6"/>
  </si>
  <si>
    <t>計</t>
    <rPh sb="0" eb="1">
      <t>ケイ</t>
    </rPh>
    <phoneticPr fontId="6"/>
  </si>
  <si>
    <t>移動図書館</t>
    <rPh sb="0" eb="2">
      <t>イドウ</t>
    </rPh>
    <rPh sb="2" eb="5">
      <t>トショカン</t>
    </rPh>
    <phoneticPr fontId="6"/>
  </si>
  <si>
    <t>もりの本やさん</t>
    <rPh sb="3" eb="4">
      <t>ホン</t>
    </rPh>
    <phoneticPr fontId="6"/>
  </si>
  <si>
    <t>中央ライフデザイン</t>
    <rPh sb="0" eb="2">
      <t>チュウオウ</t>
    </rPh>
    <phoneticPr fontId="6"/>
  </si>
  <si>
    <t>川島ほんの家</t>
    <rPh sb="0" eb="2">
      <t>カワシマ</t>
    </rPh>
    <rPh sb="5" eb="6">
      <t>イエ</t>
    </rPh>
    <phoneticPr fontId="6"/>
  </si>
  <si>
    <t>本　　館</t>
    <rPh sb="0" eb="1">
      <t>ホン</t>
    </rPh>
    <rPh sb="3" eb="4">
      <t>カン</t>
    </rPh>
    <phoneticPr fontId="6"/>
  </si>
  <si>
    <t>単位：冊</t>
    <rPh sb="3" eb="4">
      <t>サツ</t>
    </rPh>
    <phoneticPr fontId="6"/>
  </si>
  <si>
    <t>貸 出 冊 数</t>
    <rPh sb="0" eb="1">
      <t>カシ</t>
    </rPh>
    <rPh sb="2" eb="3">
      <t>デ</t>
    </rPh>
    <rPh sb="4" eb="5">
      <t>サツ</t>
    </rPh>
    <rPh sb="6" eb="7">
      <t>スウ</t>
    </rPh>
    <phoneticPr fontId="6"/>
  </si>
  <si>
    <t>※ 団体を含む。</t>
    <rPh sb="2" eb="4">
      <t>ダンタイ</t>
    </rPh>
    <rPh sb="5" eb="6">
      <t>フク</t>
    </rPh>
    <phoneticPr fontId="6"/>
  </si>
  <si>
    <t>単位：人</t>
    <rPh sb="3" eb="4">
      <t>ニン</t>
    </rPh>
    <phoneticPr fontId="6"/>
  </si>
  <si>
    <t>登 録 者 数</t>
    <rPh sb="0" eb="1">
      <t>ノボル</t>
    </rPh>
    <rPh sb="2" eb="3">
      <t>ロク</t>
    </rPh>
    <rPh sb="4" eb="5">
      <t>モノ</t>
    </rPh>
    <rPh sb="6" eb="7">
      <t>スウ</t>
    </rPh>
    <phoneticPr fontId="6"/>
  </si>
  <si>
    <t>※ その他は、カセットテープ、ビデオテープ、ＣＤ、ＤＶＤ、他の図書館資料など。</t>
    <rPh sb="4" eb="5">
      <t>タ</t>
    </rPh>
    <phoneticPr fontId="6"/>
  </si>
  <si>
    <t>視覚障害者用資料</t>
  </si>
  <si>
    <t>雑　誌</t>
  </si>
  <si>
    <t>紙芝居</t>
  </si>
  <si>
    <t>絵　本</t>
  </si>
  <si>
    <t>児童書</t>
  </si>
  <si>
    <t>文　学</t>
  </si>
  <si>
    <t>言　語</t>
  </si>
  <si>
    <t>芸　術</t>
  </si>
  <si>
    <t>産　業</t>
  </si>
  <si>
    <t>技　術</t>
    <phoneticPr fontId="6"/>
  </si>
  <si>
    <t>自然科学</t>
  </si>
  <si>
    <t>社会科学</t>
  </si>
  <si>
    <t>歴史</t>
  </si>
  <si>
    <t>哲　学</t>
  </si>
  <si>
    <t>総　記</t>
  </si>
  <si>
    <t>単位：冊</t>
  </si>
  <si>
    <r>
      <t>貸出冊数</t>
    </r>
    <r>
      <rPr>
        <sz val="12"/>
        <rFont val="ＭＳ Ｐ明朝"/>
        <family val="1"/>
        <charset val="128"/>
      </rPr>
      <t>（本館・分館・分室・移動図書館の合計）</t>
    </r>
    <phoneticPr fontId="6"/>
  </si>
  <si>
    <t>※ その他は、カセットテープ、ビデオテープ、ＣＤ、ＤＶＤなど。</t>
    <rPh sb="4" eb="5">
      <t>タ</t>
    </rPh>
    <phoneticPr fontId="6"/>
  </si>
  <si>
    <t>その他</t>
    <rPh sb="2" eb="3">
      <t>ホカ</t>
    </rPh>
    <phoneticPr fontId="6"/>
  </si>
  <si>
    <t>言　語</t>
    <rPh sb="0" eb="3">
      <t>ゲンゴ</t>
    </rPh>
    <phoneticPr fontId="6"/>
  </si>
  <si>
    <t>歴　史</t>
    <phoneticPr fontId="6"/>
  </si>
  <si>
    <r>
      <t>蔵書冊数</t>
    </r>
    <r>
      <rPr>
        <sz val="12"/>
        <rFont val="ＭＳ Ｐ明朝"/>
        <family val="1"/>
        <charset val="128"/>
      </rPr>
      <t>（本館・分館・分室・移動図書館の合計）</t>
    </r>
    <rPh sb="5" eb="7">
      <t>ホンカン</t>
    </rPh>
    <rPh sb="8" eb="10">
      <t>ブンカン</t>
    </rPh>
    <rPh sb="11" eb="13">
      <t>ブンシツ</t>
    </rPh>
    <rPh sb="14" eb="16">
      <t>イドウ</t>
    </rPh>
    <rPh sb="16" eb="19">
      <t>トショカン</t>
    </rPh>
    <rPh sb="20" eb="22">
      <t>ゴウケイ</t>
    </rPh>
    <phoneticPr fontId="6"/>
  </si>
  <si>
    <t>１５－１８　市立図書館の状況</t>
    <rPh sb="6" eb="8">
      <t>シリツ</t>
    </rPh>
    <rPh sb="8" eb="11">
      <t>トショカン</t>
    </rPh>
    <rPh sb="12" eb="14">
      <t>ジョウキョウ</t>
    </rPh>
    <phoneticPr fontId="6"/>
  </si>
  <si>
    <t>資料：中央図書館</t>
    <rPh sb="3" eb="5">
      <t>チュウオウ</t>
    </rPh>
    <rPh sb="5" eb="8">
      <t>トショカン</t>
    </rPh>
    <phoneticPr fontId="4"/>
  </si>
  <si>
    <t xml:space="preserve">       令和2年度  　　</t>
    <rPh sb="7" eb="9">
      <t>レイワ</t>
    </rPh>
    <phoneticPr fontId="3"/>
  </si>
  <si>
    <t>回数</t>
    <rPh sb="0" eb="2">
      <t>カイスウ</t>
    </rPh>
    <phoneticPr fontId="6"/>
  </si>
  <si>
    <t>受講者数</t>
    <rPh sb="0" eb="3">
      <t>ジュコウシャ</t>
    </rPh>
    <rPh sb="3" eb="4">
      <t>スウ</t>
    </rPh>
    <phoneticPr fontId="6"/>
  </si>
  <si>
    <t>講座数</t>
    <rPh sb="0" eb="2">
      <t>コウザ</t>
    </rPh>
    <rPh sb="2" eb="3">
      <t>スウ</t>
    </rPh>
    <phoneticPr fontId="6"/>
  </si>
  <si>
    <t>図書館資料
展示会</t>
    <rPh sb="0" eb="3">
      <t>トショカン</t>
    </rPh>
    <rPh sb="3" eb="5">
      <t>シリョウ</t>
    </rPh>
    <rPh sb="6" eb="9">
      <t>テンジカイ</t>
    </rPh>
    <phoneticPr fontId="6"/>
  </si>
  <si>
    <t>絵本・紙芝居
読み聞かせ</t>
    <rPh sb="0" eb="2">
      <t>エホン</t>
    </rPh>
    <rPh sb="3" eb="6">
      <t>カミシバイ</t>
    </rPh>
    <rPh sb="7" eb="8">
      <t>ヨ</t>
    </rPh>
    <rPh sb="9" eb="10">
      <t>キ</t>
    </rPh>
    <phoneticPr fontId="6"/>
  </si>
  <si>
    <t>図書館講座・教室</t>
    <rPh sb="0" eb="3">
      <t>ト</t>
    </rPh>
    <rPh sb="3" eb="5">
      <t>コウザ</t>
    </rPh>
    <rPh sb="6" eb="8">
      <t>キョウシツ</t>
    </rPh>
    <phoneticPr fontId="4"/>
  </si>
  <si>
    <t>受講者
総　数</t>
    <rPh sb="4" eb="7">
      <t>ソウスウ</t>
    </rPh>
    <phoneticPr fontId="4"/>
  </si>
  <si>
    <t>１５－１９　市立図書館　講座・講習会の状況</t>
    <rPh sb="6" eb="8">
      <t>シリツ</t>
    </rPh>
    <rPh sb="8" eb="11">
      <t>トショカン</t>
    </rPh>
    <rPh sb="12" eb="14">
      <t>コウザ</t>
    </rPh>
    <rPh sb="15" eb="18">
      <t>コウシュウカイ</t>
    </rPh>
    <rPh sb="19" eb="21">
      <t>ジョウキョウ</t>
    </rPh>
    <phoneticPr fontId="6"/>
  </si>
  <si>
    <t>資料：文化財課</t>
    <rPh sb="0" eb="2">
      <t>シリョウ</t>
    </rPh>
    <rPh sb="3" eb="6">
      <t>ブンカザイ</t>
    </rPh>
    <rPh sb="6" eb="7">
      <t>カ</t>
    </rPh>
    <phoneticPr fontId="6"/>
  </si>
  <si>
    <t>川島北山町1021</t>
  </si>
  <si>
    <t>北山神明神社のクスノキ</t>
  </si>
  <si>
    <t>天然記念物</t>
  </si>
  <si>
    <t>川島松原町299-4</t>
    <phoneticPr fontId="6"/>
  </si>
  <si>
    <t>松原神明神社のイチョウ</t>
  </si>
  <si>
    <t>各務おがせ町5丁目273</t>
  </si>
  <si>
    <t>おがせ町のクロガネモチ</t>
  </si>
  <si>
    <t>鵜沼小伊木町2丁目26</t>
  </si>
  <si>
    <t>正法寺境内カヤの木</t>
  </si>
  <si>
    <t>那加手力町4</t>
  </si>
  <si>
    <t>信長公弓掛桜・的場桜　</t>
  </si>
  <si>
    <t>各務おがせ町3丁目85</t>
  </si>
  <si>
    <t>村国神社御旅所ムクノキ</t>
  </si>
  <si>
    <t>各務おがせ町3丁目46-1</t>
    <phoneticPr fontId="6"/>
  </si>
  <si>
    <t>村国神社社叢</t>
  </si>
  <si>
    <t>鵜沼宝積寺町1丁目13</t>
  </si>
  <si>
    <t>宝積寺のヤマモモ</t>
  </si>
  <si>
    <t>下中屋町2丁目117-1</t>
  </si>
  <si>
    <t>西入坊境内大銀杏</t>
  </si>
  <si>
    <t>那加新加納町2104-1</t>
  </si>
  <si>
    <t>旗本坪内家墓所</t>
  </si>
  <si>
    <t>史跡</t>
  </si>
  <si>
    <t>緑苑東2丁目16</t>
  </si>
  <si>
    <t>旧中山道うとう峠一里塚</t>
  </si>
  <si>
    <t>鵜沼大安寺町1丁目11</t>
  </si>
  <si>
    <r>
      <t>宝蔵庵</t>
    </r>
    <r>
      <rPr>
        <sz val="10"/>
        <rFont val="ＭＳ Ｐ明朝"/>
        <family val="1"/>
        <charset val="128"/>
      </rPr>
      <t>塔心礎</t>
    </r>
    <phoneticPr fontId="6"/>
  </si>
  <si>
    <t>前渡東町1975-5</t>
    <phoneticPr fontId="3"/>
  </si>
  <si>
    <t>承久の乱合戦供養塔</t>
  </si>
  <si>
    <t>蘇原宮塚町2丁目12</t>
  </si>
  <si>
    <t>伝　蘇我倉山田石川麻呂の墓</t>
    <rPh sb="9" eb="10">
      <t>アサ</t>
    </rPh>
    <phoneticPr fontId="6"/>
  </si>
  <si>
    <t>須衛町7丁目29</t>
  </si>
  <si>
    <t>会本古代窯跡</t>
  </si>
  <si>
    <t>須衛字天狗谷2403-5</t>
    <phoneticPr fontId="3"/>
  </si>
  <si>
    <t>天狗谷遺跡</t>
  </si>
  <si>
    <t>鵜沼大伊木町2丁目162-1</t>
  </si>
  <si>
    <t>大伊木山西古墳</t>
  </si>
  <si>
    <t>鵜沼大伊木町4丁目425</t>
    <phoneticPr fontId="6"/>
  </si>
  <si>
    <t>大牧一号古墳</t>
    <phoneticPr fontId="6"/>
  </si>
  <si>
    <t>鵜沼東町3丁目133</t>
    <phoneticPr fontId="6"/>
  </si>
  <si>
    <t>金縄塚古墳</t>
    <phoneticPr fontId="6"/>
  </si>
  <si>
    <t>須衛町1丁目94-1</t>
  </si>
  <si>
    <t>御林古墳</t>
  </si>
  <si>
    <t>テクノプラザ1丁目55</t>
    <phoneticPr fontId="6"/>
  </si>
  <si>
    <t>船山古墳</t>
  </si>
  <si>
    <t>手力雄神社境内古墳</t>
  </si>
  <si>
    <t>鵜沼西町4丁目105</t>
    <phoneticPr fontId="6"/>
  </si>
  <si>
    <t>狐塚の石棺</t>
  </si>
  <si>
    <t>鵜沼羽場町1丁目216</t>
    <phoneticPr fontId="6"/>
  </si>
  <si>
    <t>皆楽座　附　津島神社藩屏</t>
    <phoneticPr fontId="6"/>
  </si>
  <si>
    <t>有形民俗文化財</t>
    <phoneticPr fontId="3"/>
  </si>
  <si>
    <t>川島渡町588-1</t>
    <phoneticPr fontId="3"/>
  </si>
  <si>
    <t>川まつりのやま 二艘 附 小道具、記録文書</t>
    <rPh sb="11" eb="12">
      <t>フ</t>
    </rPh>
    <phoneticPr fontId="3"/>
  </si>
  <si>
    <t>鵜沼三ツ池町6丁目329</t>
    <phoneticPr fontId="3"/>
  </si>
  <si>
    <t>民家「旧桜井家」</t>
  </si>
  <si>
    <t>鵜沼東町2丁目31-1</t>
    <phoneticPr fontId="3"/>
  </si>
  <si>
    <t>屋形祭太鼓</t>
  </si>
  <si>
    <t>無形民俗文化財</t>
    <phoneticPr fontId="3"/>
  </si>
  <si>
    <t>蘇原熊田町2丁目20</t>
  </si>
  <si>
    <r>
      <t>平蔵寺</t>
    </r>
    <r>
      <rPr>
        <sz val="10"/>
        <rFont val="ＭＳ Ｐ明朝"/>
        <family val="1"/>
        <charset val="128"/>
      </rPr>
      <t>塔心礎</t>
    </r>
    <phoneticPr fontId="6"/>
  </si>
  <si>
    <t>考古資料</t>
    <phoneticPr fontId="6"/>
  </si>
  <si>
    <t>三井町5丁目8</t>
  </si>
  <si>
    <t>考古資料（三井古墳出土）</t>
  </si>
  <si>
    <t>那加門前町3丁目1-3</t>
  </si>
  <si>
    <t>広口壷</t>
  </si>
  <si>
    <t>山田寺鴟尾瓦</t>
  </si>
  <si>
    <t>考古資料</t>
  </si>
  <si>
    <t>鶏頭埴輪</t>
    <phoneticPr fontId="3"/>
  </si>
  <si>
    <t>三角縁波文帯四神二獣鏡</t>
  </si>
  <si>
    <t>更木陣屋絵図</t>
  </si>
  <si>
    <t>古文書</t>
  </si>
  <si>
    <t>本国加州富樫庶流坪内家一統系図並由緒</t>
  </si>
  <si>
    <t>典籍</t>
  </si>
  <si>
    <t>織田信長禁制</t>
  </si>
  <si>
    <t>書跡</t>
  </si>
  <si>
    <t>手力雄神社獅子頭</t>
  </si>
  <si>
    <t>工芸</t>
  </si>
  <si>
    <t>各務山の前町4丁目198</t>
  </si>
  <si>
    <t>灰釉狛犬</t>
  </si>
  <si>
    <t>那加西市場町5丁目200</t>
  </si>
  <si>
    <t>石燈籠</t>
  </si>
  <si>
    <t>蘇原古市場町5丁目１</t>
  </si>
  <si>
    <t>加佐美神社獅子頭</t>
  </si>
  <si>
    <t>那加門前町3丁目1-3</t>
    <rPh sb="0" eb="2">
      <t>ナカ</t>
    </rPh>
    <rPh sb="2" eb="5">
      <t>モンゼンチョウ</t>
    </rPh>
    <rPh sb="6" eb="8">
      <t>チョウメ</t>
    </rPh>
    <phoneticPr fontId="3"/>
  </si>
  <si>
    <t>懸佛</t>
  </si>
  <si>
    <t>那加雄飛ヶ丘町129</t>
    <phoneticPr fontId="3"/>
  </si>
  <si>
    <t>聖観音菩薩立像</t>
    <rPh sb="0" eb="3">
      <t>ショウカンノン</t>
    </rPh>
    <rPh sb="3" eb="5">
      <t>ボサツ</t>
    </rPh>
    <rPh sb="5" eb="7">
      <t>リュウゾウ</t>
    </rPh>
    <phoneticPr fontId="3"/>
  </si>
  <si>
    <t>彫刻</t>
  </si>
  <si>
    <t>御井神社の狛犬</t>
  </si>
  <si>
    <t>那加雄飛ヶ丘町129</t>
    <phoneticPr fontId="6"/>
  </si>
  <si>
    <t>不動明王像</t>
  </si>
  <si>
    <t>各務西町4丁目131</t>
  </si>
  <si>
    <t>十一面観音像</t>
  </si>
  <si>
    <t>木造狛犬</t>
  </si>
  <si>
    <t>竜の雌雄　</t>
  </si>
  <si>
    <t>各務車洞6799-3</t>
  </si>
  <si>
    <t>絹本著色不動明王二童子像</t>
  </si>
  <si>
    <t>絵画</t>
  </si>
  <si>
    <t>蓮如上人寿像</t>
  </si>
  <si>
    <t>東陽英朝禅師頂相</t>
  </si>
  <si>
    <t>鵜沼西町1丁目561</t>
  </si>
  <si>
    <t>旧大垣城鉄門</t>
  </si>
  <si>
    <t>建造物</t>
  </si>
  <si>
    <t>鵜沼西町1丁目116-3</t>
  </si>
  <si>
    <t>旧武藤家住宅</t>
  </si>
  <si>
    <t>手力雄神社御本殿</t>
    <phoneticPr fontId="6"/>
  </si>
  <si>
    <t>稲荷堂</t>
  </si>
  <si>
    <t>(市指定)</t>
  </si>
  <si>
    <t>鵜沼三ツ池町6丁目341</t>
  </si>
  <si>
    <t>炉畑遺跡</t>
  </si>
  <si>
    <t>土岐頼益・斎藤利永の墓</t>
  </si>
  <si>
    <t>東陽英朝禅師塔所</t>
  </si>
  <si>
    <t>那加柄山町152</t>
  </si>
  <si>
    <t>柄山古墳</t>
  </si>
  <si>
    <t>鵜沼羽場町2丁目244</t>
  </si>
  <si>
    <t>衣裳塚古墳</t>
  </si>
  <si>
    <t>蘇原寺島町1丁目98-2、98-3</t>
    <phoneticPr fontId="3"/>
  </si>
  <si>
    <t>元山田寺跡及び礎石</t>
    <rPh sb="0" eb="1">
      <t>モト</t>
    </rPh>
    <rPh sb="1" eb="2">
      <t>ヤマ</t>
    </rPh>
    <rPh sb="2" eb="3">
      <t>タ</t>
    </rPh>
    <phoneticPr fontId="3"/>
  </si>
  <si>
    <t>炉畑遺跡出土品</t>
  </si>
  <si>
    <t>東陽英朝筆公案</t>
  </si>
  <si>
    <t>紙本墨書東陽英朝筆辞世偈</t>
  </si>
  <si>
    <t>狛犬</t>
    <phoneticPr fontId="3"/>
  </si>
  <si>
    <t>那加雄飛ヶ丘町129</t>
  </si>
  <si>
    <t>薬師如来座像</t>
  </si>
  <si>
    <t>（県指定）</t>
  </si>
  <si>
    <t>鵜沼羽場町5丁目26</t>
  </si>
  <si>
    <t>坊の塚古墳</t>
  </si>
  <si>
    <t>鵜沼宝積寺町3丁目82-2</t>
  </si>
  <si>
    <t>旧川上家別邸</t>
    <phoneticPr fontId="3"/>
  </si>
  <si>
    <t>各務おがせ町3丁目46</t>
  </si>
  <si>
    <t>各務の舞台</t>
    <phoneticPr fontId="3"/>
  </si>
  <si>
    <t>蘇原寺島町2丁目20（塔心礎）</t>
    <phoneticPr fontId="6"/>
  </si>
  <si>
    <t>那加門前町3丁目1-3（銅壺）</t>
    <phoneticPr fontId="6"/>
  </si>
  <si>
    <t>美濃國稲葉郡山田寺塔心礎納置銅壺附塔心礎</t>
    <rPh sb="2" eb="3">
      <t>クニ</t>
    </rPh>
    <rPh sb="3" eb="5">
      <t>イナバ</t>
    </rPh>
    <rPh sb="5" eb="6">
      <t>グン</t>
    </rPh>
    <phoneticPr fontId="6"/>
  </si>
  <si>
    <t>鵜沼木曽川河畔</t>
  </si>
  <si>
    <t>木曽川</t>
  </si>
  <si>
    <t>名勝</t>
  </si>
  <si>
    <t>（国指定）</t>
  </si>
  <si>
    <t>所在地</t>
  </si>
  <si>
    <t>名称</t>
  </si>
  <si>
    <t>令和7年4月１日現在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5"/>
  </si>
  <si>
    <t>１５－２０　指定文化財</t>
    <rPh sb="6" eb="8">
      <t>シテイ</t>
    </rPh>
    <rPh sb="8" eb="11">
      <t>ブンカザイ</t>
    </rPh>
    <phoneticPr fontId="6"/>
  </si>
  <si>
    <t>資料：歴史民俗資料館</t>
    <rPh sb="0" eb="2">
      <t>シリョウ</t>
    </rPh>
    <rPh sb="3" eb="5">
      <t>レキシ</t>
    </rPh>
    <rPh sb="5" eb="7">
      <t>ミンゾク</t>
    </rPh>
    <rPh sb="7" eb="10">
      <t>シリョウカン</t>
    </rPh>
    <phoneticPr fontId="6"/>
  </si>
  <si>
    <t>入　　館　　者　　数</t>
    <rPh sb="0" eb="1">
      <t>イリ</t>
    </rPh>
    <rPh sb="3" eb="4">
      <t>カン</t>
    </rPh>
    <rPh sb="6" eb="7">
      <t>モノ</t>
    </rPh>
    <rPh sb="9" eb="10">
      <t>スウ</t>
    </rPh>
    <phoneticPr fontId="6"/>
  </si>
  <si>
    <t>区　分</t>
    <rPh sb="0" eb="3">
      <t>クブン</t>
    </rPh>
    <phoneticPr fontId="6"/>
  </si>
  <si>
    <t>１５－２１　木曽川文化史料館入館者状況</t>
    <rPh sb="6" eb="9">
      <t>キソガワ</t>
    </rPh>
    <rPh sb="9" eb="11">
      <t>ブンカ</t>
    </rPh>
    <rPh sb="11" eb="14">
      <t>シリョウカン</t>
    </rPh>
    <rPh sb="14" eb="17">
      <t>ニュウカンシャ</t>
    </rPh>
    <rPh sb="17" eb="19">
      <t>ジョウキョウ</t>
    </rPh>
    <phoneticPr fontId="6"/>
  </si>
  <si>
    <t>-</t>
    <phoneticPr fontId="3"/>
  </si>
  <si>
    <t>1</t>
    <phoneticPr fontId="3"/>
  </si>
  <si>
    <t>協定グラウンド</t>
    <phoneticPr fontId="3"/>
  </si>
  <si>
    <t>勤労者総合グラウンド</t>
    <phoneticPr fontId="3"/>
  </si>
  <si>
    <t>令和3年度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</si>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</sst>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_);\(#,##0\)"/>
    <numFmt numFmtId="179" formatCode="#,##0_);[Red]\(#,##0\)"/>
  </numFmts>
  <fonts count="5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Arial"/>
      <family val="2"/>
    </font>
    <font>
      <sz val="11"/>
      <name val="ＡＲ丸ゴシック体Ｍ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name val="ＡＲ丸ゴシック体Ｍ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8">
    <xf numFmtId="0" fontId="0" fillId="0" borderId="0">
      <alignment vertical="center"/>
    </xf>
    <xf numFmtId="0" fontId="2" fillId="2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13" fillId="0" borderId="0"/>
    <xf numFmtId="0" fontId="14" fillId="0" borderId="0"/>
    <xf numFmtId="0" fontId="8" fillId="0" borderId="0">
      <alignment vertical="center"/>
    </xf>
    <xf numFmtId="0" fontId="2" fillId="2" borderId="0"/>
    <xf numFmtId="0" fontId="2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44" fillId="0" borderId="0"/>
    <xf numFmtId="0" fontId="14" fillId="0" borderId="0"/>
    <xf numFmtId="0" fontId="8" fillId="0" borderId="0"/>
    <xf numFmtId="0" fontId="44" fillId="0" borderId="0"/>
    <xf numFmtId="0" fontId="54" fillId="0" borderId="0"/>
    <xf numFmtId="0" fontId="14" fillId="0" borderId="0"/>
  </cellStyleXfs>
  <cellXfs count="780">
    <xf numFmtId="0" fontId="0" fillId="0" borderId="0" xfId="0">
      <alignment vertical="center"/>
    </xf>
    <xf numFmtId="0" fontId="8" fillId="0" borderId="0" xfId="7">
      <alignment vertical="center"/>
    </xf>
    <xf numFmtId="0" fontId="5" fillId="0" borderId="0" xfId="7" applyFont="1">
      <alignment vertical="center"/>
    </xf>
    <xf numFmtId="0" fontId="7" fillId="0" borderId="0" xfId="8" applyFont="1" applyFill="1" applyAlignment="1">
      <alignment vertical="center"/>
    </xf>
    <xf numFmtId="49" fontId="8" fillId="0" borderId="0" xfId="7" applyNumberFormat="1">
      <alignment vertical="center"/>
    </xf>
    <xf numFmtId="0" fontId="10" fillId="0" borderId="0" xfId="7" applyFont="1">
      <alignment vertical="center"/>
    </xf>
    <xf numFmtId="49" fontId="10" fillId="0" borderId="0" xfId="7" applyNumberFormat="1" applyFont="1">
      <alignment vertical="center"/>
    </xf>
    <xf numFmtId="49" fontId="11" fillId="0" borderId="0" xfId="8" applyNumberFormat="1" applyFont="1" applyFill="1" applyAlignment="1">
      <alignment vertical="center"/>
    </xf>
    <xf numFmtId="177" fontId="15" fillId="0" borderId="11" xfId="7" applyNumberFormat="1" applyFont="1" applyBorder="1" applyAlignment="1">
      <alignment horizontal="right" vertical="center"/>
    </xf>
    <xf numFmtId="0" fontId="15" fillId="0" borderId="11" xfId="7" applyFont="1" applyBorder="1">
      <alignment vertical="center"/>
    </xf>
    <xf numFmtId="49" fontId="15" fillId="0" borderId="12" xfId="8" applyNumberFormat="1" applyFont="1" applyFill="1" applyBorder="1" applyAlignment="1">
      <alignment horizontal="distributed" vertical="center" shrinkToFit="1"/>
    </xf>
    <xf numFmtId="177" fontId="15" fillId="0" borderId="0" xfId="7" applyNumberFormat="1" applyFont="1" applyAlignment="1">
      <alignment horizontal="right" vertical="center"/>
    </xf>
    <xf numFmtId="0" fontId="15" fillId="0" borderId="0" xfId="7" applyFont="1">
      <alignment vertical="center"/>
    </xf>
    <xf numFmtId="176" fontId="16" fillId="0" borderId="0" xfId="8" applyNumberFormat="1" applyFont="1" applyFill="1" applyAlignment="1">
      <alignment horizontal="right" vertical="center"/>
    </xf>
    <xf numFmtId="49" fontId="15" fillId="0" borderId="1" xfId="8" applyNumberFormat="1" applyFont="1" applyFill="1" applyBorder="1" applyAlignment="1">
      <alignment horizontal="distributed" vertical="center" shrinkToFit="1"/>
    </xf>
    <xf numFmtId="176" fontId="15" fillId="0" borderId="0" xfId="7" applyNumberFormat="1" applyFont="1" applyAlignment="1" applyProtection="1">
      <alignment horizontal="right" vertical="center"/>
      <protection locked="0"/>
    </xf>
    <xf numFmtId="176" fontId="15" fillId="0" borderId="0" xfId="8" applyNumberFormat="1" applyFont="1" applyFill="1" applyAlignment="1">
      <alignment horizontal="right" vertical="center"/>
    </xf>
    <xf numFmtId="177" fontId="17" fillId="0" borderId="0" xfId="7" applyNumberFormat="1" applyFont="1" applyAlignment="1">
      <alignment horizontal="right" vertical="center"/>
    </xf>
    <xf numFmtId="176" fontId="17" fillId="0" borderId="0" xfId="8" applyNumberFormat="1" applyFont="1" applyFill="1" applyAlignment="1">
      <alignment horizontal="right" vertical="center"/>
    </xf>
    <xf numFmtId="49" fontId="18" fillId="0" borderId="1" xfId="8" applyNumberFormat="1" applyFont="1" applyFill="1" applyBorder="1" applyAlignment="1">
      <alignment horizontal="center" vertical="center" shrinkToFit="1"/>
    </xf>
    <xf numFmtId="0" fontId="9" fillId="0" borderId="0" xfId="7" applyFont="1">
      <alignment vertical="center"/>
    </xf>
    <xf numFmtId="176" fontId="9" fillId="0" borderId="0" xfId="7" applyNumberFormat="1" applyFont="1">
      <alignment vertical="center"/>
    </xf>
    <xf numFmtId="177" fontId="17" fillId="3" borderId="0" xfId="8" applyNumberFormat="1" applyFont="1" applyFill="1" applyAlignment="1">
      <alignment horizontal="right" vertical="center"/>
    </xf>
    <xf numFmtId="176" fontId="17" fillId="3" borderId="0" xfId="8" applyNumberFormat="1" applyFont="1" applyFill="1" applyAlignment="1">
      <alignment horizontal="right" vertical="center"/>
    </xf>
    <xf numFmtId="49" fontId="19" fillId="0" borderId="1" xfId="8" applyNumberFormat="1" applyFont="1" applyFill="1" applyBorder="1" applyAlignment="1">
      <alignment horizontal="center" vertical="center" shrinkToFit="1"/>
    </xf>
    <xf numFmtId="176" fontId="8" fillId="0" borderId="0" xfId="7" applyNumberFormat="1">
      <alignment vertical="center"/>
    </xf>
    <xf numFmtId="176" fontId="15" fillId="3" borderId="0" xfId="8" applyNumberFormat="1" applyFont="1" applyFill="1" applyAlignment="1">
      <alignment horizontal="right" vertical="center"/>
    </xf>
    <xf numFmtId="49" fontId="20" fillId="0" borderId="1" xfId="8" applyNumberFormat="1" applyFont="1" applyFill="1" applyBorder="1" applyAlignment="1">
      <alignment horizontal="center" vertical="center" shrinkToFit="1"/>
    </xf>
    <xf numFmtId="176" fontId="5" fillId="0" borderId="0" xfId="7" applyNumberFormat="1" applyFont="1">
      <alignment vertical="center"/>
    </xf>
    <xf numFmtId="0" fontId="15" fillId="0" borderId="13" xfId="7" applyFont="1" applyBorder="1" applyAlignment="1">
      <alignment horizontal="center" vertical="center" shrinkToFit="1"/>
    </xf>
    <xf numFmtId="0" fontId="15" fillId="0" borderId="8" xfId="7" applyFont="1" applyBorder="1" applyAlignment="1">
      <alignment horizontal="center" vertical="center" shrinkToFit="1"/>
    </xf>
    <xf numFmtId="0" fontId="7" fillId="0" borderId="0" xfId="7" applyFont="1" applyAlignment="1">
      <alignment horizontal="right" vertical="center"/>
    </xf>
    <xf numFmtId="0" fontId="11" fillId="0" borderId="0" xfId="7" applyFont="1" applyAlignment="1">
      <alignment horizontal="right" vertical="center"/>
    </xf>
    <xf numFmtId="0" fontId="11" fillId="0" borderId="6" xfId="8" applyFont="1" applyFill="1" applyBorder="1" applyAlignment="1">
      <alignment horizontal="right" vertical="center"/>
    </xf>
    <xf numFmtId="3" fontId="11" fillId="0" borderId="6" xfId="8" applyNumberFormat="1" applyFont="1" applyFill="1" applyBorder="1" applyAlignment="1">
      <alignment horizontal="right" vertical="center"/>
    </xf>
    <xf numFmtId="176" fontId="11" fillId="0" borderId="6" xfId="8" applyNumberFormat="1" applyFont="1" applyFill="1" applyBorder="1" applyAlignment="1">
      <alignment horizontal="right" vertical="center"/>
    </xf>
    <xf numFmtId="176" fontId="16" fillId="0" borderId="0" xfId="8" applyNumberFormat="1" applyFont="1" applyFill="1" applyAlignment="1" applyProtection="1">
      <alignment horizontal="right" vertical="center"/>
      <protection locked="0"/>
    </xf>
    <xf numFmtId="176" fontId="21" fillId="0" borderId="0" xfId="8" applyNumberFormat="1" applyFont="1" applyFill="1" applyAlignment="1">
      <alignment horizontal="right" vertical="center"/>
    </xf>
    <xf numFmtId="176" fontId="17" fillId="0" borderId="2" xfId="8" applyNumberFormat="1" applyFont="1" applyFill="1" applyBorder="1" applyAlignment="1" applyProtection="1">
      <alignment horizontal="right" vertical="center"/>
      <protection locked="0"/>
    </xf>
    <xf numFmtId="176" fontId="16" fillId="0" borderId="2" xfId="8" applyNumberFormat="1" applyFont="1" applyFill="1" applyBorder="1" applyAlignment="1" applyProtection="1">
      <alignment horizontal="right" vertical="center"/>
      <protection locked="0"/>
    </xf>
    <xf numFmtId="176" fontId="15" fillId="0" borderId="2" xfId="8" applyNumberFormat="1" applyFont="1" applyFill="1" applyBorder="1" applyAlignment="1" applyProtection="1">
      <alignment horizontal="right" vertical="center"/>
      <protection locked="0"/>
    </xf>
    <xf numFmtId="0" fontId="15" fillId="0" borderId="3" xfId="8" applyFont="1" applyFill="1" applyBorder="1" applyAlignment="1">
      <alignment horizontal="center" vertical="center" shrinkToFit="1"/>
    </xf>
    <xf numFmtId="0" fontId="15" fillId="0" borderId="4" xfId="8" applyFont="1" applyFill="1" applyBorder="1" applyAlignment="1">
      <alignment horizontal="center" vertical="center" shrinkToFit="1"/>
    </xf>
    <xf numFmtId="0" fontId="15" fillId="0" borderId="10" xfId="8" applyFont="1" applyFill="1" applyBorder="1" applyAlignment="1">
      <alignment horizontal="center" vertical="center" shrinkToFit="1"/>
    </xf>
    <xf numFmtId="0" fontId="7" fillId="0" borderId="0" xfId="7" applyFont="1">
      <alignment vertical="center"/>
    </xf>
    <xf numFmtId="0" fontId="15" fillId="0" borderId="0" xfId="7" applyFont="1" applyAlignment="1">
      <alignment horizontal="right"/>
    </xf>
    <xf numFmtId="49" fontId="12" fillId="0" borderId="0" xfId="8" applyNumberFormat="1" applyFont="1" applyFill="1" applyAlignment="1">
      <alignment vertical="center"/>
    </xf>
    <xf numFmtId="176" fontId="11" fillId="0" borderId="11" xfId="8" applyNumberFormat="1" applyFont="1" applyFill="1" applyBorder="1" applyAlignment="1">
      <alignment horizontal="right" vertical="center"/>
    </xf>
    <xf numFmtId="176" fontId="11" fillId="0" borderId="11" xfId="8" applyNumberFormat="1" applyFont="1" applyFill="1" applyBorder="1" applyAlignment="1" applyProtection="1">
      <alignment horizontal="right" vertical="center"/>
      <protection locked="0"/>
    </xf>
    <xf numFmtId="49" fontId="11" fillId="0" borderId="12" xfId="8" applyNumberFormat="1" applyFont="1" applyFill="1" applyBorder="1" applyAlignment="1">
      <alignment horizontal="distributed" vertical="center" indent="1"/>
    </xf>
    <xf numFmtId="176" fontId="11" fillId="0" borderId="0" xfId="8" applyNumberFormat="1" applyFont="1" applyFill="1" applyAlignment="1">
      <alignment horizontal="right" vertical="center"/>
    </xf>
    <xf numFmtId="176" fontId="11" fillId="0" borderId="0" xfId="8" applyNumberFormat="1" applyFont="1" applyFill="1" applyAlignment="1" applyProtection="1">
      <alignment horizontal="right" vertical="center"/>
      <protection locked="0"/>
    </xf>
    <xf numFmtId="176" fontId="11" fillId="0" borderId="0" xfId="8" applyNumberFormat="1" applyFont="1" applyFill="1" applyAlignment="1">
      <alignment vertical="center"/>
    </xf>
    <xf numFmtId="49" fontId="11" fillId="0" borderId="1" xfId="8" applyNumberFormat="1" applyFont="1" applyFill="1" applyBorder="1" applyAlignment="1">
      <alignment horizontal="distributed" vertical="center" indent="1"/>
    </xf>
    <xf numFmtId="176" fontId="10" fillId="0" borderId="0" xfId="7" applyNumberFormat="1" applyFont="1">
      <alignment vertical="center"/>
    </xf>
    <xf numFmtId="176" fontId="23" fillId="0" borderId="0" xfId="8" applyNumberFormat="1" applyFont="1" applyFill="1" applyAlignment="1">
      <alignment horizontal="right" vertical="center"/>
    </xf>
    <xf numFmtId="176" fontId="23" fillId="0" borderId="0" xfId="8" applyNumberFormat="1" applyFont="1" applyFill="1" applyAlignment="1" applyProtection="1">
      <alignment horizontal="right" vertical="center"/>
      <protection locked="0"/>
    </xf>
    <xf numFmtId="49" fontId="24" fillId="0" borderId="1" xfId="8" applyNumberFormat="1" applyFont="1" applyFill="1" applyBorder="1" applyAlignment="1">
      <alignment horizontal="center" vertical="center"/>
    </xf>
    <xf numFmtId="0" fontId="23" fillId="0" borderId="0" xfId="7" applyFont="1">
      <alignment vertical="center"/>
    </xf>
    <xf numFmtId="176" fontId="23" fillId="0" borderId="0" xfId="7" applyNumberFormat="1" applyFont="1">
      <alignment vertical="center"/>
    </xf>
    <xf numFmtId="176" fontId="23" fillId="0" borderId="0" xfId="8" applyNumberFormat="1" applyFont="1" applyFill="1" applyAlignment="1">
      <alignment vertical="center"/>
    </xf>
    <xf numFmtId="0" fontId="11" fillId="0" borderId="0" xfId="7" applyFont="1">
      <alignment vertical="center"/>
    </xf>
    <xf numFmtId="176" fontId="11" fillId="0" borderId="0" xfId="7" applyNumberFormat="1" applyFont="1">
      <alignment vertical="center"/>
    </xf>
    <xf numFmtId="49" fontId="25" fillId="0" borderId="1" xfId="8" applyNumberFormat="1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6" fillId="0" borderId="0" xfId="8" applyFont="1" applyFill="1"/>
    <xf numFmtId="0" fontId="27" fillId="0" borderId="0" xfId="8" applyFont="1" applyFill="1"/>
    <xf numFmtId="3" fontId="11" fillId="0" borderId="0" xfId="8" applyNumberFormat="1" applyFont="1" applyFill="1" applyAlignment="1">
      <alignment vertical="center"/>
    </xf>
    <xf numFmtId="0" fontId="11" fillId="0" borderId="0" xfId="8" applyFont="1" applyFill="1" applyAlignment="1">
      <alignment vertical="center"/>
    </xf>
    <xf numFmtId="0" fontId="27" fillId="0" borderId="6" xfId="8" applyFont="1" applyFill="1" applyBorder="1"/>
    <xf numFmtId="3" fontId="11" fillId="0" borderId="6" xfId="8" applyNumberFormat="1" applyFont="1" applyFill="1" applyBorder="1" applyAlignment="1">
      <alignment vertical="center"/>
    </xf>
    <xf numFmtId="0" fontId="11" fillId="0" borderId="6" xfId="8" applyFont="1" applyFill="1" applyBorder="1" applyAlignment="1">
      <alignment vertical="center"/>
    </xf>
    <xf numFmtId="176" fontId="11" fillId="0" borderId="6" xfId="8" applyNumberFormat="1" applyFont="1" applyFill="1" applyBorder="1" applyAlignment="1">
      <alignment vertical="center"/>
    </xf>
    <xf numFmtId="177" fontId="11" fillId="0" borderId="16" xfId="8" applyNumberFormat="1" applyFont="1" applyFill="1" applyBorder="1" applyAlignment="1">
      <alignment horizontal="right" vertical="center"/>
    </xf>
    <xf numFmtId="176" fontId="11" fillId="0" borderId="2" xfId="8" applyNumberFormat="1" applyFont="1" applyFill="1" applyBorder="1" applyAlignment="1">
      <alignment horizontal="right" vertical="center"/>
    </xf>
    <xf numFmtId="177" fontId="11" fillId="0" borderId="0" xfId="8" applyNumberFormat="1" applyFont="1" applyFill="1" applyAlignment="1">
      <alignment horizontal="right" vertical="center"/>
    </xf>
    <xf numFmtId="177" fontId="23" fillId="0" borderId="0" xfId="8" applyNumberFormat="1" applyFont="1" applyFill="1" applyAlignment="1">
      <alignment horizontal="right" vertical="center"/>
    </xf>
    <xf numFmtId="176" fontId="10" fillId="0" borderId="0" xfId="8" applyNumberFormat="1" applyFont="1" applyFill="1" applyAlignment="1">
      <alignment horizontal="right" vertical="center"/>
    </xf>
    <xf numFmtId="176" fontId="10" fillId="0" borderId="0" xfId="8" applyNumberFormat="1" applyFont="1" applyFill="1" applyAlignment="1">
      <alignment vertical="center"/>
    </xf>
    <xf numFmtId="176" fontId="28" fillId="0" borderId="2" xfId="8" applyNumberFormat="1" applyFont="1" applyFill="1" applyBorder="1" applyAlignment="1" applyProtection="1">
      <alignment horizontal="right" vertical="center"/>
      <protection locked="0"/>
    </xf>
    <xf numFmtId="177" fontId="23" fillId="0" borderId="0" xfId="8" applyNumberFormat="1" applyFont="1" applyFill="1" applyAlignment="1">
      <alignment vertical="center"/>
    </xf>
    <xf numFmtId="176" fontId="24" fillId="0" borderId="2" xfId="8" applyNumberFormat="1" applyFont="1" applyFill="1" applyBorder="1" applyAlignment="1" applyProtection="1">
      <alignment horizontal="right" vertical="center"/>
      <protection locked="0"/>
    </xf>
    <xf numFmtId="176" fontId="25" fillId="0" borderId="2" xfId="8" applyNumberFormat="1" applyFont="1" applyFill="1" applyBorder="1" applyAlignment="1" applyProtection="1">
      <alignment horizontal="right" vertical="center"/>
      <protection locked="0"/>
    </xf>
    <xf numFmtId="0" fontId="15" fillId="0" borderId="4" xfId="8" applyFont="1" applyFill="1" applyBorder="1" applyAlignment="1">
      <alignment horizontal="center" vertical="center"/>
    </xf>
    <xf numFmtId="0" fontId="20" fillId="0" borderId="4" xfId="8" applyFont="1" applyFill="1" applyBorder="1" applyAlignment="1">
      <alignment horizontal="center" vertical="center" shrinkToFit="1"/>
    </xf>
    <xf numFmtId="0" fontId="15" fillId="0" borderId="10" xfId="8" applyFont="1" applyFill="1" applyBorder="1" applyAlignment="1">
      <alignment horizontal="center" vertical="center"/>
    </xf>
    <xf numFmtId="0" fontId="7" fillId="0" borderId="0" xfId="8" applyFont="1" applyFill="1" applyAlignment="1">
      <alignment horizontal="right" vertical="center"/>
    </xf>
    <xf numFmtId="0" fontId="11" fillId="0" borderId="0" xfId="8" applyFont="1" applyFill="1" applyAlignment="1">
      <alignment horizontal="right"/>
    </xf>
    <xf numFmtId="38" fontId="15" fillId="0" borderId="0" xfId="2" applyFont="1" applyFill="1" applyAlignment="1">
      <alignment vertical="center"/>
    </xf>
    <xf numFmtId="176" fontId="15" fillId="0" borderId="16" xfId="2" applyNumberFormat="1" applyFont="1" applyFill="1" applyBorder="1" applyAlignment="1">
      <alignment vertical="center"/>
    </xf>
    <xf numFmtId="176" fontId="15" fillId="0" borderId="16" xfId="8" applyNumberFormat="1" applyFont="1" applyFill="1" applyBorder="1" applyAlignment="1">
      <alignment horizontal="right" vertical="center"/>
    </xf>
    <xf numFmtId="176" fontId="15" fillId="0" borderId="17" xfId="11" applyNumberFormat="1" applyFont="1" applyBorder="1" applyAlignment="1">
      <alignment horizontal="right" vertical="center"/>
    </xf>
    <xf numFmtId="38" fontId="15" fillId="0" borderId="16" xfId="2" applyFont="1" applyFill="1" applyBorder="1" applyAlignment="1">
      <alignment horizontal="distributed" vertical="center" indent="1"/>
    </xf>
    <xf numFmtId="176" fontId="15" fillId="0" borderId="0" xfId="2" applyNumberFormat="1" applyFont="1" applyFill="1" applyAlignment="1">
      <alignment vertical="center"/>
    </xf>
    <xf numFmtId="176" fontId="15" fillId="0" borderId="0" xfId="2" applyNumberFormat="1" applyFont="1" applyFill="1" applyBorder="1" applyAlignment="1">
      <alignment vertical="center"/>
    </xf>
    <xf numFmtId="176" fontId="15" fillId="0" borderId="2" xfId="11" applyNumberFormat="1" applyFont="1" applyBorder="1" applyAlignment="1">
      <alignment horizontal="right" vertical="center"/>
    </xf>
    <xf numFmtId="38" fontId="15" fillId="0" borderId="0" xfId="2" applyFont="1" applyFill="1" applyAlignment="1">
      <alignment horizontal="distributed" vertical="center" indent="1"/>
    </xf>
    <xf numFmtId="0" fontId="15" fillId="0" borderId="0" xfId="7" applyFont="1" applyAlignment="1">
      <alignment horizontal="distributed" vertical="center" indent="1"/>
    </xf>
    <xf numFmtId="176" fontId="15" fillId="0" borderId="0" xfId="2" applyNumberFormat="1" applyFont="1" applyFill="1" applyBorder="1" applyAlignment="1">
      <alignment horizontal="right" vertical="center"/>
    </xf>
    <xf numFmtId="38" fontId="15" fillId="0" borderId="1" xfId="2" applyFont="1" applyFill="1" applyBorder="1" applyAlignment="1">
      <alignment vertical="center"/>
    </xf>
    <xf numFmtId="176" fontId="17" fillId="0" borderId="0" xfId="2" applyNumberFormat="1" applyFont="1" applyFill="1" applyAlignment="1">
      <alignment vertical="center"/>
    </xf>
    <xf numFmtId="176" fontId="17" fillId="0" borderId="0" xfId="2" applyNumberFormat="1" applyFont="1" applyFill="1" applyBorder="1" applyAlignment="1">
      <alignment horizontal="right" vertical="center"/>
    </xf>
    <xf numFmtId="49" fontId="17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/>
    </xf>
    <xf numFmtId="176" fontId="15" fillId="0" borderId="0" xfId="7" applyNumberFormat="1" applyFont="1">
      <alignment vertical="center"/>
    </xf>
    <xf numFmtId="176" fontId="15" fillId="0" borderId="0" xfId="2" applyNumberFormat="1" applyFont="1" applyFill="1" applyAlignment="1">
      <alignment vertical="center" shrinkToFit="1"/>
    </xf>
    <xf numFmtId="38" fontId="15" fillId="0" borderId="3" xfId="2" applyFont="1" applyFill="1" applyBorder="1" applyAlignment="1">
      <alignment horizontal="center" vertical="center"/>
    </xf>
    <xf numFmtId="38" fontId="15" fillId="0" borderId="4" xfId="2" applyFont="1" applyFill="1" applyBorder="1" applyAlignment="1">
      <alignment horizontal="center" vertical="center"/>
    </xf>
    <xf numFmtId="38" fontId="15" fillId="0" borderId="8" xfId="2" applyFont="1" applyFill="1" applyBorder="1" applyAlignment="1">
      <alignment horizontal="center" vertical="center"/>
    </xf>
    <xf numFmtId="38" fontId="15" fillId="0" borderId="0" xfId="2" applyFont="1" applyFill="1" applyAlignment="1">
      <alignment horizontal="right"/>
    </xf>
    <xf numFmtId="38" fontId="7" fillId="0" borderId="0" xfId="2" applyFont="1" applyFill="1" applyAlignment="1">
      <alignment vertical="center"/>
    </xf>
    <xf numFmtId="38" fontId="29" fillId="0" borderId="0" xfId="2" applyFont="1" applyFill="1" applyAlignment="1">
      <alignment vertical="center"/>
    </xf>
    <xf numFmtId="38" fontId="30" fillId="0" borderId="0" xfId="2" applyFont="1" applyFill="1" applyAlignment="1">
      <alignment vertical="center"/>
    </xf>
    <xf numFmtId="38" fontId="12" fillId="0" borderId="0" xfId="2" applyFont="1" applyFill="1" applyAlignment="1">
      <alignment vertical="center"/>
    </xf>
    <xf numFmtId="0" fontId="31" fillId="0" borderId="0" xfId="1" applyFont="1" applyFill="1" applyAlignment="1">
      <alignment vertical="center"/>
    </xf>
    <xf numFmtId="49" fontId="31" fillId="0" borderId="0" xfId="1" applyNumberFormat="1" applyFont="1" applyFill="1" applyAlignment="1">
      <alignment vertical="center"/>
    </xf>
    <xf numFmtId="49" fontId="7" fillId="0" borderId="0" xfId="1" applyNumberFormat="1" applyFont="1" applyFill="1" applyAlignment="1">
      <alignment vertical="center"/>
    </xf>
    <xf numFmtId="3" fontId="11" fillId="0" borderId="20" xfId="3" applyNumberFormat="1" applyFont="1" applyBorder="1" applyAlignment="1" applyProtection="1">
      <alignment horizontal="right" vertical="center"/>
      <protection locked="0"/>
    </xf>
    <xf numFmtId="3" fontId="11" fillId="0" borderId="21" xfId="3" applyNumberFormat="1" applyFont="1" applyBorder="1" applyAlignment="1" applyProtection="1">
      <alignment horizontal="right" vertical="center"/>
      <protection locked="0"/>
    </xf>
    <xf numFmtId="49" fontId="5" fillId="0" borderId="22" xfId="1" applyNumberFormat="1" applyFont="1" applyFill="1" applyBorder="1" applyAlignment="1">
      <alignment horizontal="distributed" vertical="center"/>
    </xf>
    <xf numFmtId="3" fontId="11" fillId="0" borderId="0" xfId="3" applyNumberFormat="1" applyFont="1" applyAlignment="1">
      <alignment horizontal="right" vertical="center"/>
    </xf>
    <xf numFmtId="3" fontId="11" fillId="0" borderId="2" xfId="3" applyNumberFormat="1" applyFont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distributed" vertical="center"/>
    </xf>
    <xf numFmtId="3" fontId="11" fillId="0" borderId="0" xfId="3" applyNumberFormat="1" applyFont="1" applyAlignment="1" applyProtection="1">
      <alignment horizontal="right" vertical="center"/>
      <protection locked="0"/>
    </xf>
    <xf numFmtId="3" fontId="11" fillId="0" borderId="2" xfId="3" applyNumberFormat="1" applyFont="1" applyBorder="1" applyAlignment="1" applyProtection="1">
      <alignment horizontal="right" vertical="center"/>
      <protection locked="0"/>
    </xf>
    <xf numFmtId="0" fontId="33" fillId="0" borderId="0" xfId="1" applyFont="1" applyFill="1" applyAlignment="1">
      <alignment vertical="center"/>
    </xf>
    <xf numFmtId="0" fontId="34" fillId="0" borderId="0" xfId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35" fillId="0" borderId="0" xfId="1" applyFont="1" applyFill="1" applyAlignment="1">
      <alignment vertical="center"/>
    </xf>
    <xf numFmtId="0" fontId="36" fillId="0" borderId="0" xfId="1" applyFont="1" applyFill="1" applyAlignment="1">
      <alignment vertical="center"/>
    </xf>
    <xf numFmtId="0" fontId="37" fillId="0" borderId="0" xfId="1" applyFont="1" applyFill="1" applyAlignment="1">
      <alignment vertical="center" shrinkToFit="1"/>
    </xf>
    <xf numFmtId="176" fontId="23" fillId="0" borderId="0" xfId="1" applyNumberFormat="1" applyFont="1" applyFill="1" applyAlignment="1">
      <alignment horizontal="right" vertical="center" shrinkToFit="1"/>
    </xf>
    <xf numFmtId="49" fontId="9" fillId="0" borderId="1" xfId="2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38" fillId="0" borderId="0" xfId="1" applyFont="1" applyFill="1" applyAlignment="1">
      <alignment vertical="center"/>
    </xf>
    <xf numFmtId="0" fontId="39" fillId="0" borderId="0" xfId="1" applyFont="1" applyFill="1" applyAlignment="1">
      <alignment vertical="center" shrinkToFit="1"/>
    </xf>
    <xf numFmtId="176" fontId="11" fillId="0" borderId="0" xfId="1" applyNumberFormat="1" applyFont="1" applyFill="1" applyAlignment="1">
      <alignment vertical="center" shrinkToFit="1"/>
    </xf>
    <xf numFmtId="176" fontId="11" fillId="0" borderId="0" xfId="1" applyNumberFormat="1" applyFont="1" applyFill="1" applyAlignment="1">
      <alignment horizontal="right" vertical="center" shrinkToFit="1"/>
    </xf>
    <xf numFmtId="49" fontId="5" fillId="0" borderId="1" xfId="2" applyNumberFormat="1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right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0" fontId="3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76" fontId="11" fillId="0" borderId="0" xfId="1" applyNumberFormat="1" applyFont="1" applyFill="1" applyAlignment="1">
      <alignment vertical="center" wrapText="1"/>
    </xf>
    <xf numFmtId="176" fontId="11" fillId="0" borderId="0" xfId="1" applyNumberFormat="1" applyFont="1" applyFill="1" applyAlignment="1">
      <alignment horizontal="right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3" fontId="31" fillId="0" borderId="0" xfId="1" applyNumberFormat="1" applyFont="1" applyFill="1" applyAlignment="1">
      <alignment vertical="center"/>
    </xf>
    <xf numFmtId="0" fontId="31" fillId="0" borderId="0" xfId="1" applyFont="1" applyFill="1" applyAlignment="1">
      <alignment horizontal="right"/>
    </xf>
    <xf numFmtId="0" fontId="33" fillId="0" borderId="0" xfId="1" applyFont="1" applyFill="1" applyAlignment="1">
      <alignment horizontal="center" vertical="center"/>
    </xf>
    <xf numFmtId="176" fontId="9" fillId="0" borderId="0" xfId="1" applyNumberFormat="1" applyFont="1" applyFill="1" applyAlignment="1">
      <alignment vertical="center" shrinkToFit="1"/>
    </xf>
    <xf numFmtId="176" fontId="38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 shrinkToFit="1"/>
    </xf>
    <xf numFmtId="176" fontId="5" fillId="0" borderId="2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/>
    </xf>
    <xf numFmtId="49" fontId="32" fillId="0" borderId="0" xfId="1" applyNumberFormat="1" applyFont="1" applyFill="1" applyAlignment="1">
      <alignment vertical="center"/>
    </xf>
    <xf numFmtId="0" fontId="31" fillId="0" borderId="0" xfId="4" applyFont="1" applyAlignment="1">
      <alignment vertical="center"/>
    </xf>
    <xf numFmtId="49" fontId="31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49" fontId="10" fillId="0" borderId="0" xfId="4" applyNumberFormat="1" applyFont="1" applyAlignment="1">
      <alignment vertical="center"/>
    </xf>
    <xf numFmtId="0" fontId="10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49" fontId="11" fillId="0" borderId="1" xfId="1" applyNumberFormat="1" applyFont="1" applyFill="1" applyBorder="1" applyAlignment="1">
      <alignment horizontal="distributed" vertical="center"/>
    </xf>
    <xf numFmtId="49" fontId="31" fillId="0" borderId="0" xfId="4" applyNumberFormat="1" applyFont="1" applyAlignment="1">
      <alignment horizontal="left" vertical="center"/>
    </xf>
    <xf numFmtId="49" fontId="7" fillId="0" borderId="0" xfId="4" applyNumberFormat="1" applyFont="1" applyAlignment="1">
      <alignment horizontal="left" vertical="center"/>
    </xf>
    <xf numFmtId="0" fontId="23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3" fontId="35" fillId="0" borderId="16" xfId="4" applyNumberFormat="1" applyFont="1" applyBorder="1" applyAlignment="1">
      <alignment vertical="center"/>
    </xf>
    <xf numFmtId="49" fontId="35" fillId="0" borderId="22" xfId="4" applyNumberFormat="1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49" fontId="7" fillId="0" borderId="1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49" fontId="12" fillId="0" borderId="0" xfId="4" applyNumberFormat="1" applyFont="1" applyAlignment="1">
      <alignment vertical="center"/>
    </xf>
    <xf numFmtId="0" fontId="31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3" fontId="7" fillId="0" borderId="20" xfId="3" applyNumberFormat="1" applyFont="1" applyBorder="1" applyAlignment="1">
      <alignment horizontal="right" vertical="center"/>
    </xf>
    <xf numFmtId="3" fontId="7" fillId="0" borderId="43" xfId="3" applyNumberFormat="1" applyFont="1" applyBorder="1" applyAlignment="1">
      <alignment horizontal="right" vertical="center"/>
    </xf>
    <xf numFmtId="0" fontId="5" fillId="0" borderId="44" xfId="1" applyFont="1" applyFill="1" applyBorder="1" applyAlignment="1">
      <alignment horizontal="distributed" vertical="center" wrapText="1"/>
    </xf>
    <xf numFmtId="3" fontId="7" fillId="0" borderId="0" xfId="3" applyNumberFormat="1" applyFont="1" applyAlignment="1">
      <alignment horizontal="right" vertical="center"/>
    </xf>
    <xf numFmtId="3" fontId="7" fillId="0" borderId="45" xfId="3" applyNumberFormat="1" applyFont="1" applyBorder="1" applyAlignment="1">
      <alignment horizontal="right" vertical="center"/>
    </xf>
    <xf numFmtId="0" fontId="5" fillId="0" borderId="46" xfId="1" applyFont="1" applyFill="1" applyBorder="1" applyAlignment="1">
      <alignment horizontal="distributed" vertical="center"/>
    </xf>
    <xf numFmtId="3" fontId="7" fillId="0" borderId="0" xfId="3" applyNumberFormat="1" applyFont="1">
      <alignment vertical="center"/>
    </xf>
    <xf numFmtId="3" fontId="7" fillId="0" borderId="45" xfId="3" applyNumberFormat="1" applyFont="1" applyBorder="1">
      <alignment vertical="center"/>
    </xf>
    <xf numFmtId="3" fontId="7" fillId="0" borderId="47" xfId="3" applyNumberFormat="1" applyFont="1" applyBorder="1" applyAlignment="1">
      <alignment horizontal="right" vertical="center"/>
    </xf>
    <xf numFmtId="3" fontId="7" fillId="0" borderId="47" xfId="3" applyNumberFormat="1" applyFont="1" applyBorder="1">
      <alignment vertical="center"/>
    </xf>
    <xf numFmtId="3" fontId="7" fillId="0" borderId="48" xfId="3" applyNumberFormat="1" applyFont="1" applyBorder="1">
      <alignment vertical="center"/>
    </xf>
    <xf numFmtId="0" fontId="5" fillId="0" borderId="49" xfId="1" applyFont="1" applyFill="1" applyBorder="1" applyAlignment="1">
      <alignment horizontal="distributed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distributed" vertical="center"/>
    </xf>
    <xf numFmtId="0" fontId="7" fillId="0" borderId="16" xfId="3" applyFont="1" applyBorder="1" applyAlignment="1">
      <alignment horizontal="right" vertical="center"/>
    </xf>
    <xf numFmtId="0" fontId="7" fillId="0" borderId="51" xfId="3" applyFont="1" applyBorder="1" applyAlignment="1">
      <alignment horizontal="right" vertical="center"/>
    </xf>
    <xf numFmtId="0" fontId="7" fillId="0" borderId="0" xfId="3" applyFont="1" applyAlignment="1">
      <alignment horizontal="right" vertical="center"/>
    </xf>
    <xf numFmtId="3" fontId="7" fillId="0" borderId="0" xfId="3" applyNumberFormat="1" applyFont="1" applyAlignment="1">
      <alignment vertical="top"/>
    </xf>
    <xf numFmtId="0" fontId="11" fillId="0" borderId="0" xfId="3" applyFont="1" applyAlignment="1">
      <alignment horizontal="right" vertical="top"/>
    </xf>
    <xf numFmtId="0" fontId="7" fillId="0" borderId="0" xfId="3" applyFont="1" applyAlignment="1">
      <alignment horizontal="right" vertical="center" wrapText="1"/>
    </xf>
    <xf numFmtId="0" fontId="7" fillId="0" borderId="0" xfId="3" applyFont="1">
      <alignment vertical="center"/>
    </xf>
    <xf numFmtId="0" fontId="7" fillId="0" borderId="45" xfId="3" applyFont="1" applyBorder="1">
      <alignment vertical="center"/>
    </xf>
    <xf numFmtId="0" fontId="7" fillId="0" borderId="47" xfId="3" applyFont="1" applyBorder="1" applyAlignment="1">
      <alignment horizontal="right" vertical="center"/>
    </xf>
    <xf numFmtId="0" fontId="7" fillId="0" borderId="47" xfId="3" applyFont="1" applyBorder="1">
      <alignment vertical="center"/>
    </xf>
    <xf numFmtId="0" fontId="7" fillId="0" borderId="48" xfId="3" applyFont="1" applyBorder="1">
      <alignment vertical="center"/>
    </xf>
    <xf numFmtId="0" fontId="7" fillId="0" borderId="35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7" fillId="0" borderId="0" xfId="3" applyFont="1" applyAlignment="1">
      <alignment horizontal="right"/>
    </xf>
    <xf numFmtId="0" fontId="12" fillId="0" borderId="0" xfId="1" applyFont="1" applyFill="1" applyAlignment="1">
      <alignment vertical="center"/>
    </xf>
    <xf numFmtId="49" fontId="7" fillId="0" borderId="0" xfId="8" applyNumberFormat="1" applyFont="1" applyFill="1" applyAlignment="1">
      <alignment vertical="center"/>
    </xf>
    <xf numFmtId="0" fontId="8" fillId="0" borderId="0" xfId="7" applyAlignment="1">
      <alignment vertical="center" wrapText="1"/>
    </xf>
    <xf numFmtId="176" fontId="35" fillId="0" borderId="16" xfId="8" applyNumberFormat="1" applyFont="1" applyFill="1" applyBorder="1" applyAlignment="1">
      <alignment horizontal="right" vertical="center"/>
    </xf>
    <xf numFmtId="49" fontId="35" fillId="0" borderId="22" xfId="8" applyNumberFormat="1" applyFont="1" applyFill="1" applyBorder="1" applyAlignment="1">
      <alignment horizontal="center" vertical="center"/>
    </xf>
    <xf numFmtId="176" fontId="7" fillId="0" borderId="0" xfId="8" applyNumberFormat="1" applyFont="1" applyFill="1" applyAlignment="1">
      <alignment horizontal="right" vertical="center"/>
    </xf>
    <xf numFmtId="49" fontId="7" fillId="0" borderId="1" xfId="8" applyNumberFormat="1" applyFont="1" applyFill="1" applyBorder="1" applyAlignment="1">
      <alignment horizontal="center" vertical="center"/>
    </xf>
    <xf numFmtId="0" fontId="5" fillId="0" borderId="34" xfId="8" applyFont="1" applyFill="1" applyBorder="1" applyAlignment="1">
      <alignment horizontal="center"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35" xfId="8" applyFont="1" applyFill="1" applyBorder="1" applyAlignment="1">
      <alignment horizontal="center" vertical="center"/>
    </xf>
    <xf numFmtId="0" fontId="5" fillId="0" borderId="52" xfId="8" applyFont="1" applyFill="1" applyBorder="1" applyAlignment="1">
      <alignment horizontal="center" vertical="center"/>
    </xf>
    <xf numFmtId="0" fontId="5" fillId="0" borderId="55" xfId="8" applyFont="1" applyFill="1" applyBorder="1" applyAlignment="1">
      <alignment horizontal="center" vertical="center"/>
    </xf>
    <xf numFmtId="0" fontId="5" fillId="0" borderId="31" xfId="8" applyFont="1" applyFill="1" applyBorder="1" applyAlignment="1">
      <alignment horizontal="center" vertical="center"/>
    </xf>
    <xf numFmtId="3" fontId="7" fillId="0" borderId="0" xfId="8" applyNumberFormat="1" applyFont="1" applyFill="1" applyAlignment="1">
      <alignment horizontal="right" vertical="center"/>
    </xf>
    <xf numFmtId="177" fontId="35" fillId="0" borderId="16" xfId="8" applyNumberFormat="1" applyFont="1" applyFill="1" applyBorder="1" applyAlignment="1">
      <alignment horizontal="right" vertical="center"/>
    </xf>
    <xf numFmtId="49" fontId="35" fillId="0" borderId="16" xfId="8" applyNumberFormat="1" applyFont="1" applyFill="1" applyBorder="1" applyAlignment="1">
      <alignment horizontal="right" vertical="center"/>
    </xf>
    <xf numFmtId="177" fontId="7" fillId="0" borderId="0" xfId="8" applyNumberFormat="1" applyFont="1" applyFill="1" applyAlignment="1">
      <alignment horizontal="right" vertical="center"/>
    </xf>
    <xf numFmtId="49" fontId="7" fillId="0" borderId="0" xfId="8" applyNumberFormat="1" applyFont="1" applyFill="1" applyAlignment="1">
      <alignment horizontal="right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36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center" vertical="center"/>
    </xf>
    <xf numFmtId="49" fontId="5" fillId="0" borderId="46" xfId="8" applyNumberFormat="1" applyFont="1" applyFill="1" applyBorder="1" applyAlignment="1">
      <alignment horizontal="center" vertical="center"/>
    </xf>
    <xf numFmtId="177" fontId="23" fillId="0" borderId="16" xfId="8" applyNumberFormat="1" applyFont="1" applyFill="1" applyBorder="1" applyAlignment="1">
      <alignment horizontal="right" vertical="center"/>
    </xf>
    <xf numFmtId="49" fontId="23" fillId="0" borderId="44" xfId="8" applyNumberFormat="1" applyFont="1" applyFill="1" applyBorder="1" applyAlignment="1">
      <alignment horizontal="center" vertical="center" shrinkToFit="1"/>
    </xf>
    <xf numFmtId="49" fontId="11" fillId="0" borderId="46" xfId="8" applyNumberFormat="1" applyFont="1" applyFill="1" applyBorder="1" applyAlignment="1">
      <alignment horizontal="center" vertical="center" shrinkToFit="1"/>
    </xf>
    <xf numFmtId="0" fontId="11" fillId="0" borderId="34" xfId="8" applyFont="1" applyFill="1" applyBorder="1" applyAlignment="1">
      <alignment horizontal="center" vertical="center"/>
    </xf>
    <xf numFmtId="0" fontId="11" fillId="0" borderId="26" xfId="8" applyFont="1" applyFill="1" applyBorder="1" applyAlignment="1">
      <alignment horizontal="center" vertical="center"/>
    </xf>
    <xf numFmtId="177" fontId="11" fillId="0" borderId="45" xfId="8" applyNumberFormat="1" applyFont="1" applyFill="1" applyBorder="1" applyAlignment="1">
      <alignment horizontal="right" vertical="center"/>
    </xf>
    <xf numFmtId="0" fontId="11" fillId="0" borderId="35" xfId="8" applyFont="1" applyFill="1" applyBorder="1" applyAlignment="1">
      <alignment horizontal="center" vertical="center"/>
    </xf>
    <xf numFmtId="49" fontId="42" fillId="0" borderId="0" xfId="8" applyNumberFormat="1" applyFont="1" applyFill="1" applyAlignment="1">
      <alignment vertical="center"/>
    </xf>
    <xf numFmtId="49" fontId="23" fillId="0" borderId="0" xfId="8" applyNumberFormat="1" applyFont="1" applyFill="1" applyAlignment="1">
      <alignment horizontal="center" vertical="center" shrinkToFit="1"/>
    </xf>
    <xf numFmtId="177" fontId="23" fillId="0" borderId="16" xfId="8" applyNumberFormat="1" applyFont="1" applyFill="1" applyBorder="1" applyAlignment="1">
      <alignment horizontal="right" vertical="center" shrinkToFit="1"/>
    </xf>
    <xf numFmtId="177" fontId="11" fillId="0" borderId="0" xfId="8" applyNumberFormat="1" applyFont="1" applyFill="1" applyAlignment="1">
      <alignment horizontal="right" vertical="center" shrinkToFit="1"/>
    </xf>
    <xf numFmtId="0" fontId="11" fillId="0" borderId="60" xfId="8" applyFont="1" applyFill="1" applyBorder="1" applyAlignment="1">
      <alignment horizontal="center" vertical="center"/>
    </xf>
    <xf numFmtId="0" fontId="11" fillId="0" borderId="61" xfId="8" applyFont="1" applyFill="1" applyBorder="1" applyAlignment="1">
      <alignment horizontal="center" vertical="center"/>
    </xf>
    <xf numFmtId="49" fontId="12" fillId="0" borderId="0" xfId="7" applyNumberFormat="1" applyFont="1">
      <alignment vertical="center"/>
    </xf>
    <xf numFmtId="0" fontId="43" fillId="0" borderId="0" xfId="7" applyFont="1">
      <alignment vertical="center"/>
    </xf>
    <xf numFmtId="0" fontId="5" fillId="0" borderId="0" xfId="8" applyFont="1" applyFill="1" applyAlignment="1">
      <alignment vertical="center"/>
    </xf>
    <xf numFmtId="3" fontId="5" fillId="0" borderId="0" xfId="8" applyNumberFormat="1" applyFont="1" applyFill="1" applyAlignment="1">
      <alignment vertical="center"/>
    </xf>
    <xf numFmtId="0" fontId="2" fillId="0" borderId="0" xfId="1" applyFill="1" applyAlignment="1">
      <alignment vertical="center"/>
    </xf>
    <xf numFmtId="57" fontId="5" fillId="0" borderId="51" xfId="8" applyNumberFormat="1" applyFont="1" applyFill="1" applyBorder="1" applyAlignment="1">
      <alignment horizontal="right" vertical="center"/>
    </xf>
    <xf numFmtId="3" fontId="5" fillId="0" borderId="62" xfId="8" applyNumberFormat="1" applyFont="1" applyFill="1" applyBorder="1" applyAlignment="1">
      <alignment vertical="center"/>
    </xf>
    <xf numFmtId="0" fontId="5" fillId="0" borderId="62" xfId="8" applyFont="1" applyFill="1" applyBorder="1" applyAlignment="1">
      <alignment vertical="center" shrinkToFit="1"/>
    </xf>
    <xf numFmtId="0" fontId="5" fillId="0" borderId="62" xfId="8" applyFont="1" applyFill="1" applyBorder="1" applyAlignment="1">
      <alignment horizontal="distributed" vertical="center" shrinkToFit="1"/>
    </xf>
    <xf numFmtId="0" fontId="5" fillId="0" borderId="44" xfId="8" applyFont="1" applyFill="1" applyBorder="1" applyAlignment="1">
      <alignment horizontal="distributed" vertical="center" shrinkToFit="1"/>
    </xf>
    <xf numFmtId="0" fontId="5" fillId="0" borderId="45" xfId="8" applyFont="1" applyFill="1" applyBorder="1" applyAlignment="1">
      <alignment horizontal="right" vertical="center"/>
    </xf>
    <xf numFmtId="3" fontId="5" fillId="0" borderId="57" xfId="8" applyNumberFormat="1" applyFont="1" applyFill="1" applyBorder="1" applyAlignment="1">
      <alignment vertical="center"/>
    </xf>
    <xf numFmtId="0" fontId="5" fillId="0" borderId="57" xfId="8" applyFont="1" applyFill="1" applyBorder="1" applyAlignment="1">
      <alignment vertical="center" shrinkToFit="1"/>
    </xf>
    <xf numFmtId="0" fontId="5" fillId="0" borderId="57" xfId="8" applyFont="1" applyFill="1" applyBorder="1" applyAlignment="1">
      <alignment horizontal="distributed" vertical="center" shrinkToFit="1"/>
    </xf>
    <xf numFmtId="0" fontId="5" fillId="0" borderId="46" xfId="8" applyFont="1" applyFill="1" applyBorder="1" applyAlignment="1">
      <alignment horizontal="distributed" vertical="center" shrinkToFit="1"/>
    </xf>
    <xf numFmtId="3" fontId="5" fillId="0" borderId="46" xfId="8" applyNumberFormat="1" applyFont="1" applyFill="1" applyBorder="1" applyAlignment="1">
      <alignment vertical="center"/>
    </xf>
    <xf numFmtId="0" fontId="5" fillId="0" borderId="46" xfId="8" applyFont="1" applyFill="1" applyBorder="1" applyAlignment="1">
      <alignment vertical="center" shrinkToFit="1"/>
    </xf>
    <xf numFmtId="57" fontId="5" fillId="0" borderId="45" xfId="8" applyNumberFormat="1" applyFont="1" applyFill="1" applyBorder="1" applyAlignment="1">
      <alignment horizontal="right" vertical="center"/>
    </xf>
    <xf numFmtId="0" fontId="15" fillId="0" borderId="46" xfId="8" applyFont="1" applyFill="1" applyBorder="1" applyAlignment="1">
      <alignment horizontal="distributed" vertical="center" shrinkToFit="1"/>
    </xf>
    <xf numFmtId="57" fontId="5" fillId="0" borderId="48" xfId="8" applyNumberFormat="1" applyFont="1" applyFill="1" applyBorder="1" applyAlignment="1">
      <alignment horizontal="right" vertical="center"/>
    </xf>
    <xf numFmtId="3" fontId="5" fillId="0" borderId="49" xfId="8" applyNumberFormat="1" applyFont="1" applyFill="1" applyBorder="1" applyAlignment="1">
      <alignment vertical="center"/>
    </xf>
    <xf numFmtId="0" fontId="5" fillId="0" borderId="49" xfId="8" applyFont="1" applyFill="1" applyBorder="1" applyAlignment="1">
      <alignment vertical="center" shrinkToFit="1"/>
    </xf>
    <xf numFmtId="0" fontId="5" fillId="0" borderId="49" xfId="8" applyFont="1" applyFill="1" applyBorder="1" applyAlignment="1">
      <alignment horizontal="distributed" vertical="center" shrinkToFit="1"/>
    </xf>
    <xf numFmtId="0" fontId="5" fillId="0" borderId="38" xfId="8" applyFont="1" applyFill="1" applyBorder="1" applyAlignment="1">
      <alignment horizontal="center" vertical="center"/>
    </xf>
    <xf numFmtId="3" fontId="5" fillId="0" borderId="63" xfId="8" applyNumberFormat="1" applyFont="1" applyFill="1" applyBorder="1" applyAlignment="1">
      <alignment horizontal="center" vertical="center" shrinkToFit="1"/>
    </xf>
    <xf numFmtId="0" fontId="5" fillId="0" borderId="63" xfId="8" applyFont="1" applyFill="1" applyBorder="1" applyAlignment="1">
      <alignment horizontal="center" vertical="center"/>
    </xf>
    <xf numFmtId="0" fontId="5" fillId="0" borderId="0" xfId="7" applyFont="1" applyAlignment="1">
      <alignment horizontal="right"/>
    </xf>
    <xf numFmtId="0" fontId="12" fillId="0" borderId="0" xfId="7" applyFont="1">
      <alignment vertical="center"/>
    </xf>
    <xf numFmtId="0" fontId="15" fillId="0" borderId="0" xfId="8" applyFont="1" applyFill="1" applyAlignment="1">
      <alignment horizontal="right" vertical="center"/>
    </xf>
    <xf numFmtId="0" fontId="5" fillId="0" borderId="0" xfId="8" applyFont="1" applyFill="1" applyAlignment="1">
      <alignment horizontal="right" vertical="center"/>
    </xf>
    <xf numFmtId="38" fontId="9" fillId="0" borderId="0" xfId="2" applyFont="1" applyFill="1" applyBorder="1">
      <alignment vertical="center"/>
    </xf>
    <xf numFmtId="38" fontId="8" fillId="0" borderId="0" xfId="2" applyFont="1" applyFill="1" applyBorder="1">
      <alignment vertical="center"/>
    </xf>
    <xf numFmtId="38" fontId="5" fillId="0" borderId="0" xfId="2" applyFont="1" applyFill="1" applyBorder="1">
      <alignment vertical="center"/>
    </xf>
    <xf numFmtId="0" fontId="5" fillId="0" borderId="0" xfId="8" applyFont="1" applyFill="1" applyAlignment="1">
      <alignment horizontal="center" vertical="center" shrinkToFit="1"/>
    </xf>
    <xf numFmtId="0" fontId="5" fillId="0" borderId="0" xfId="8" applyFont="1" applyFill="1" applyAlignment="1">
      <alignment horizontal="center" vertical="center"/>
    </xf>
    <xf numFmtId="38" fontId="9" fillId="0" borderId="16" xfId="2" applyFont="1" applyFill="1" applyBorder="1" applyAlignment="1">
      <alignment vertical="center"/>
    </xf>
    <xf numFmtId="38" fontId="5" fillId="0" borderId="16" xfId="2" applyFont="1" applyFill="1" applyBorder="1">
      <alignment vertical="center"/>
    </xf>
    <xf numFmtId="0" fontId="5" fillId="0" borderId="16" xfId="8" applyFont="1" applyFill="1" applyBorder="1" applyAlignment="1">
      <alignment horizontal="center" vertical="center" shrinkToFit="1"/>
    </xf>
    <xf numFmtId="0" fontId="5" fillId="0" borderId="17" xfId="8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center" vertical="center"/>
    </xf>
    <xf numFmtId="0" fontId="5" fillId="0" borderId="46" xfId="8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0" fontId="5" fillId="0" borderId="47" xfId="8" applyFont="1" applyFill="1" applyBorder="1" applyAlignment="1">
      <alignment horizontal="center" vertical="center"/>
    </xf>
    <xf numFmtId="0" fontId="9" fillId="0" borderId="9" xfId="8" applyFont="1" applyFill="1" applyBorder="1" applyAlignment="1">
      <alignment horizontal="center" vertical="center" shrinkToFit="1"/>
    </xf>
    <xf numFmtId="0" fontId="5" fillId="0" borderId="9" xfId="8" applyFont="1" applyFill="1" applyBorder="1" applyAlignment="1">
      <alignment horizontal="center" vertical="center" shrinkToFit="1"/>
    </xf>
    <xf numFmtId="0" fontId="5" fillId="0" borderId="0" xfId="8" applyFont="1" applyFill="1" applyAlignment="1">
      <alignment horizontal="right"/>
    </xf>
    <xf numFmtId="0" fontId="12" fillId="0" borderId="0" xfId="8" applyFont="1" applyFill="1" applyAlignment="1">
      <alignment vertical="center"/>
    </xf>
    <xf numFmtId="0" fontId="5" fillId="0" borderId="64" xfId="12" applyFont="1" applyBorder="1" applyAlignment="1">
      <alignment horizontal="right" vertical="center"/>
    </xf>
    <xf numFmtId="0" fontId="5" fillId="0" borderId="0" xfId="12" applyFont="1" applyAlignment="1">
      <alignment horizontal="right" vertical="center"/>
    </xf>
    <xf numFmtId="0" fontId="5" fillId="0" borderId="0" xfId="12" applyFont="1" applyAlignment="1">
      <alignment horizontal="center" vertical="center"/>
    </xf>
    <xf numFmtId="0" fontId="5" fillId="0" borderId="16" xfId="12" applyFont="1" applyBorder="1" applyAlignment="1">
      <alignment horizontal="right" vertical="center"/>
    </xf>
    <xf numFmtId="0" fontId="5" fillId="0" borderId="65" xfId="12" applyFont="1" applyBorder="1" applyAlignment="1">
      <alignment horizontal="center" vertical="center"/>
    </xf>
    <xf numFmtId="0" fontId="5" fillId="0" borderId="16" xfId="7" applyFont="1" applyBorder="1">
      <alignment vertical="center"/>
    </xf>
    <xf numFmtId="0" fontId="5" fillId="0" borderId="66" xfId="12" applyFont="1" applyBorder="1" applyAlignment="1">
      <alignment horizontal="center" vertical="center"/>
    </xf>
    <xf numFmtId="0" fontId="45" fillId="0" borderId="0" xfId="7" applyFont="1">
      <alignment vertical="center"/>
    </xf>
    <xf numFmtId="0" fontId="5" fillId="0" borderId="0" xfId="7" applyFont="1" applyAlignment="1">
      <alignment horizontal="right" vertical="center"/>
    </xf>
    <xf numFmtId="0" fontId="5" fillId="0" borderId="0" xfId="12" applyFont="1" applyAlignment="1">
      <alignment vertical="center"/>
    </xf>
    <xf numFmtId="0" fontId="9" fillId="0" borderId="0" xfId="7" applyFont="1" applyAlignment="1">
      <alignment horizontal="right" vertical="center"/>
    </xf>
    <xf numFmtId="0" fontId="5" fillId="0" borderId="58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 shrinkToFit="1"/>
    </xf>
    <xf numFmtId="0" fontId="5" fillId="0" borderId="9" xfId="12" applyFont="1" applyBorder="1" applyAlignment="1">
      <alignment horizontal="center" vertical="center" shrinkToFit="1"/>
    </xf>
    <xf numFmtId="0" fontId="5" fillId="0" borderId="15" xfId="12" applyFont="1" applyBorder="1" applyAlignment="1">
      <alignment horizontal="center" vertical="center"/>
    </xf>
    <xf numFmtId="0" fontId="5" fillId="0" borderId="10" xfId="12" applyFont="1" applyBorder="1" applyAlignment="1">
      <alignment horizontal="center" vertical="center"/>
    </xf>
    <xf numFmtId="0" fontId="5" fillId="0" borderId="0" xfId="12" applyFont="1" applyAlignment="1">
      <alignment horizontal="right"/>
    </xf>
    <xf numFmtId="0" fontId="7" fillId="0" borderId="0" xfId="12" applyFont="1" applyAlignment="1">
      <alignment horizontal="right" vertical="center"/>
    </xf>
    <xf numFmtId="0" fontId="7" fillId="0" borderId="0" xfId="12" applyFont="1" applyAlignment="1">
      <alignment vertical="center"/>
    </xf>
    <xf numFmtId="0" fontId="7" fillId="0" borderId="0" xfId="12" applyFont="1" applyAlignment="1">
      <alignment horizontal="center" vertical="center"/>
    </xf>
    <xf numFmtId="0" fontId="12" fillId="0" borderId="0" xfId="12" applyFont="1" applyAlignment="1">
      <alignment vertical="center"/>
    </xf>
    <xf numFmtId="0" fontId="5" fillId="0" borderId="0" xfId="13" applyFont="1" applyAlignment="1">
      <alignment vertical="center"/>
    </xf>
    <xf numFmtId="49" fontId="7" fillId="0" borderId="0" xfId="13" applyNumberFormat="1" applyFont="1" applyAlignment="1">
      <alignment vertical="center"/>
    </xf>
    <xf numFmtId="176" fontId="35" fillId="0" borderId="16" xfId="13" applyNumberFormat="1" applyFont="1" applyBorder="1" applyAlignment="1">
      <alignment horizontal="right" vertical="center"/>
    </xf>
    <xf numFmtId="49" fontId="35" fillId="0" borderId="22" xfId="13" applyNumberFormat="1" applyFont="1" applyBorder="1" applyAlignment="1">
      <alignment horizontal="center" vertical="center"/>
    </xf>
    <xf numFmtId="176" fontId="7" fillId="0" borderId="0" xfId="13" applyNumberFormat="1" applyFont="1" applyAlignment="1">
      <alignment horizontal="right" vertical="center"/>
    </xf>
    <xf numFmtId="49" fontId="7" fillId="0" borderId="46" xfId="13" applyNumberFormat="1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 shrinkToFit="1"/>
    </xf>
    <xf numFmtId="0" fontId="7" fillId="0" borderId="23" xfId="13" applyFont="1" applyBorder="1" applyAlignment="1">
      <alignment horizontal="center" vertical="center" shrinkToFit="1"/>
    </xf>
    <xf numFmtId="0" fontId="5" fillId="0" borderId="16" xfId="7" applyFont="1" applyBorder="1" applyAlignment="1">
      <alignment horizontal="right"/>
    </xf>
    <xf numFmtId="0" fontId="5" fillId="0" borderId="16" xfId="13" applyFont="1" applyBorder="1" applyAlignment="1">
      <alignment horizontal="right"/>
    </xf>
    <xf numFmtId="49" fontId="12" fillId="0" borderId="0" xfId="13" applyNumberFormat="1" applyFont="1" applyAlignment="1">
      <alignment vertical="center"/>
    </xf>
    <xf numFmtId="0" fontId="46" fillId="0" borderId="0" xfId="8" applyFont="1" applyFill="1" applyAlignment="1">
      <alignment horizontal="center" vertical="center" shrinkToFit="1"/>
    </xf>
    <xf numFmtId="176" fontId="5" fillId="0" borderId="0" xfId="8" applyNumberFormat="1" applyFont="1" applyFill="1" applyAlignment="1">
      <alignment horizontal="right" vertical="center"/>
    </xf>
    <xf numFmtId="0" fontId="9" fillId="0" borderId="0" xfId="7" applyFont="1" applyAlignment="1">
      <alignment horizontal="center" vertical="center"/>
    </xf>
    <xf numFmtId="0" fontId="46" fillId="0" borderId="0" xfId="8" applyFont="1" applyFill="1" applyAlignment="1">
      <alignment vertical="center" shrinkToFit="1"/>
    </xf>
    <xf numFmtId="0" fontId="46" fillId="0" borderId="0" xfId="8" applyFont="1" applyFill="1" applyAlignment="1">
      <alignment vertical="center"/>
    </xf>
    <xf numFmtId="0" fontId="5" fillId="0" borderId="6" xfId="8" applyFont="1" applyFill="1" applyBorder="1" applyAlignment="1">
      <alignment vertical="center"/>
    </xf>
    <xf numFmtId="0" fontId="46" fillId="0" borderId="6" xfId="8" applyFont="1" applyFill="1" applyBorder="1" applyAlignment="1">
      <alignment vertical="center"/>
    </xf>
    <xf numFmtId="178" fontId="7" fillId="0" borderId="0" xfId="9" applyNumberFormat="1" applyFont="1">
      <alignment vertical="center"/>
    </xf>
    <xf numFmtId="38" fontId="9" fillId="0" borderId="16" xfId="10" applyFont="1" applyFill="1" applyBorder="1">
      <alignment vertical="center"/>
    </xf>
    <xf numFmtId="176" fontId="5" fillId="0" borderId="16" xfId="7" applyNumberFormat="1" applyFont="1" applyBorder="1">
      <alignment vertical="center"/>
    </xf>
    <xf numFmtId="176" fontId="5" fillId="0" borderId="20" xfId="8" applyNumberFormat="1" applyFont="1" applyFill="1" applyBorder="1" applyAlignment="1">
      <alignment vertical="center"/>
    </xf>
    <xf numFmtId="38" fontId="9" fillId="0" borderId="0" xfId="10" applyFont="1">
      <alignment vertical="center"/>
    </xf>
    <xf numFmtId="176" fontId="5" fillId="3" borderId="0" xfId="7" applyNumberFormat="1" applyFont="1" applyFill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1" xfId="8" applyFont="1" applyFill="1" applyBorder="1" applyAlignment="1">
      <alignment vertical="center" shrinkToFit="1"/>
    </xf>
    <xf numFmtId="0" fontId="5" fillId="0" borderId="1" xfId="8" applyFont="1" applyFill="1" applyBorder="1" applyAlignment="1">
      <alignment vertical="center"/>
    </xf>
    <xf numFmtId="38" fontId="9" fillId="0" borderId="0" xfId="10" applyFont="1" applyBorder="1">
      <alignment vertical="center"/>
    </xf>
    <xf numFmtId="176" fontId="5" fillId="0" borderId="0" xfId="7" applyNumberFormat="1" applyFont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8" applyNumberFormat="1" applyFont="1" applyFill="1" applyAlignment="1">
      <alignment vertical="center"/>
    </xf>
    <xf numFmtId="38" fontId="8" fillId="0" borderId="0" xfId="7" applyNumberFormat="1">
      <alignment vertical="center"/>
    </xf>
    <xf numFmtId="38" fontId="9" fillId="0" borderId="0" xfId="7" applyNumberFormat="1" applyFont="1">
      <alignment vertical="center"/>
    </xf>
    <xf numFmtId="38" fontId="9" fillId="0" borderId="0" xfId="10" applyFont="1" applyFill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2" fillId="0" borderId="0" xfId="8" applyFill="1"/>
    <xf numFmtId="49" fontId="7" fillId="0" borderId="0" xfId="2" applyNumberFormat="1" applyFont="1" applyFill="1" applyAlignment="1">
      <alignment horizontal="left" vertical="center"/>
    </xf>
    <xf numFmtId="38" fontId="7" fillId="0" borderId="0" xfId="2" applyFont="1" applyFill="1" applyBorder="1" applyAlignment="1">
      <alignment vertical="center"/>
    </xf>
    <xf numFmtId="176" fontId="35" fillId="0" borderId="16" xfId="2" applyNumberFormat="1" applyFont="1" applyFill="1" applyBorder="1" applyAlignment="1">
      <alignment horizontal="right" vertical="center"/>
    </xf>
    <xf numFmtId="49" fontId="35" fillId="0" borderId="22" xfId="2" applyNumberFormat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0" xfId="8" applyFont="1" applyFill="1"/>
    <xf numFmtId="176" fontId="7" fillId="0" borderId="2" xfId="2" applyNumberFormat="1" applyFont="1" applyFill="1" applyBorder="1" applyAlignment="1">
      <alignment horizontal="right" vertical="center"/>
    </xf>
    <xf numFmtId="49" fontId="48" fillId="0" borderId="0" xfId="2" applyNumberFormat="1" applyFont="1" applyFill="1" applyAlignment="1">
      <alignment horizontal="left" vertical="center"/>
    </xf>
    <xf numFmtId="176" fontId="2" fillId="0" borderId="0" xfId="8" applyNumberFormat="1" applyFill="1"/>
    <xf numFmtId="49" fontId="2" fillId="0" borderId="0" xfId="8" applyNumberFormat="1" applyFill="1"/>
    <xf numFmtId="0" fontId="49" fillId="0" borderId="0" xfId="8" applyFont="1" applyFill="1"/>
    <xf numFmtId="0" fontId="5" fillId="0" borderId="4" xfId="8" applyFont="1" applyFill="1" applyBorder="1" applyAlignment="1">
      <alignment horizontal="center" vertical="center" shrinkToFit="1"/>
    </xf>
    <xf numFmtId="38" fontId="5" fillId="0" borderId="15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right"/>
    </xf>
    <xf numFmtId="0" fontId="50" fillId="0" borderId="0" xfId="8" applyFont="1" applyFill="1"/>
    <xf numFmtId="0" fontId="5" fillId="0" borderId="0" xfId="8" applyFont="1" applyFill="1"/>
    <xf numFmtId="38" fontId="5" fillId="0" borderId="13" xfId="2" applyFont="1" applyFill="1" applyBorder="1" applyAlignment="1">
      <alignment horizontal="center" vertical="center" shrinkToFit="1"/>
    </xf>
    <xf numFmtId="38" fontId="5" fillId="0" borderId="14" xfId="2" applyFont="1" applyFill="1" applyBorder="1" applyAlignment="1">
      <alignment horizontal="center" vertical="center" shrinkToFit="1"/>
    </xf>
    <xf numFmtId="38" fontId="7" fillId="0" borderId="0" xfId="2" applyFont="1" applyFill="1" applyAlignment="1">
      <alignment horizontal="right" vertical="center"/>
    </xf>
    <xf numFmtId="0" fontId="31" fillId="0" borderId="0" xfId="7" applyFont="1">
      <alignment vertical="center"/>
    </xf>
    <xf numFmtId="49" fontId="7" fillId="0" borderId="0" xfId="7" applyNumberFormat="1" applyFont="1">
      <alignment vertical="center"/>
    </xf>
    <xf numFmtId="38" fontId="5" fillId="0" borderId="0" xfId="2" applyFont="1" applyAlignment="1"/>
    <xf numFmtId="38" fontId="9" fillId="0" borderId="16" xfId="2" applyFont="1" applyBorder="1" applyAlignment="1">
      <alignment horizontal="right"/>
    </xf>
    <xf numFmtId="38" fontId="45" fillId="0" borderId="16" xfId="2" applyFont="1" applyBorder="1" applyAlignment="1">
      <alignment horizontal="right"/>
    </xf>
    <xf numFmtId="49" fontId="23" fillId="0" borderId="22" xfId="14" applyNumberFormat="1" applyFont="1" applyBorder="1" applyAlignment="1">
      <alignment horizontal="center" vertical="center"/>
    </xf>
    <xf numFmtId="38" fontId="5" fillId="0" borderId="0" xfId="2" applyFont="1" applyBorder="1" applyAlignment="1">
      <alignment horizontal="right"/>
    </xf>
    <xf numFmtId="49" fontId="11" fillId="0" borderId="1" xfId="14" applyNumberFormat="1" applyFont="1" applyBorder="1" applyAlignment="1">
      <alignment horizontal="center" vertical="center"/>
    </xf>
    <xf numFmtId="38" fontId="5" fillId="0" borderId="0" xfId="2" applyFont="1" applyBorder="1" applyAlignment="1"/>
    <xf numFmtId="38" fontId="5" fillId="0" borderId="2" xfId="2" applyFont="1" applyBorder="1" applyAlignment="1"/>
    <xf numFmtId="38" fontId="5" fillId="0" borderId="3" xfId="2" applyFont="1" applyBorder="1" applyAlignment="1">
      <alignment horizontal="center" vertical="center" shrinkToFit="1"/>
    </xf>
    <xf numFmtId="38" fontId="5" fillId="0" borderId="4" xfId="2" applyFont="1" applyBorder="1" applyAlignment="1">
      <alignment horizontal="center" vertical="center" shrinkToFit="1"/>
    </xf>
    <xf numFmtId="0" fontId="13" fillId="0" borderId="0" xfId="5"/>
    <xf numFmtId="0" fontId="10" fillId="0" borderId="0" xfId="5" applyFont="1"/>
    <xf numFmtId="0" fontId="11" fillId="0" borderId="0" xfId="5" applyFont="1"/>
    <xf numFmtId="0" fontId="7" fillId="0" borderId="0" xfId="5" applyFont="1"/>
    <xf numFmtId="0" fontId="5" fillId="0" borderId="0" xfId="5" applyFont="1" applyAlignment="1">
      <alignment horizontal="right" vertical="center"/>
    </xf>
    <xf numFmtId="176" fontId="5" fillId="0" borderId="0" xfId="5" applyNumberFormat="1" applyFont="1" applyAlignment="1">
      <alignment horizontal="right" vertical="center"/>
    </xf>
    <xf numFmtId="0" fontId="5" fillId="0" borderId="0" xfId="6" applyFont="1" applyAlignment="1">
      <alignment horizontal="left" vertical="center" indent="1"/>
    </xf>
    <xf numFmtId="176" fontId="46" fillId="0" borderId="16" xfId="5" applyNumberFormat="1" applyFont="1" applyBorder="1" applyAlignment="1">
      <alignment horizontal="right" vertical="center"/>
    </xf>
    <xf numFmtId="0" fontId="46" fillId="0" borderId="16" xfId="5" applyFont="1" applyBorder="1" applyAlignment="1">
      <alignment horizontal="right" vertical="center"/>
    </xf>
    <xf numFmtId="176" fontId="5" fillId="0" borderId="16" xfId="5" applyNumberFormat="1" applyFont="1" applyBorder="1" applyAlignment="1">
      <alignment horizontal="right" vertical="center"/>
    </xf>
    <xf numFmtId="0" fontId="5" fillId="0" borderId="16" xfId="5" applyFont="1" applyBorder="1" applyAlignment="1">
      <alignment horizontal="right" vertical="center"/>
    </xf>
    <xf numFmtId="0" fontId="5" fillId="0" borderId="22" xfId="6" applyFont="1" applyBorder="1" applyAlignment="1">
      <alignment horizontal="distributed" vertical="center" indent="1"/>
    </xf>
    <xf numFmtId="176" fontId="46" fillId="0" borderId="0" xfId="5" applyNumberFormat="1" applyFont="1" applyAlignment="1">
      <alignment horizontal="right" vertical="center"/>
    </xf>
    <xf numFmtId="0" fontId="46" fillId="0" borderId="0" xfId="5" applyFont="1" applyAlignment="1">
      <alignment horizontal="right" vertical="center"/>
    </xf>
    <xf numFmtId="0" fontId="5" fillId="0" borderId="1" xfId="6" applyFont="1" applyBorder="1" applyAlignment="1">
      <alignment horizontal="distributed" vertical="center" indent="1"/>
    </xf>
    <xf numFmtId="0" fontId="5" fillId="0" borderId="70" xfId="6" applyFont="1" applyBorder="1" applyAlignment="1">
      <alignment horizontal="distributed" vertical="center" indent="1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48" fillId="0" borderId="0" xfId="6" applyFont="1" applyAlignment="1">
      <alignment vertical="center"/>
    </xf>
    <xf numFmtId="0" fontId="48" fillId="0" borderId="16" xfId="6" applyFont="1" applyBorder="1" applyAlignment="1">
      <alignment vertical="center"/>
    </xf>
    <xf numFmtId="0" fontId="8" fillId="0" borderId="0" xfId="5" applyFont="1" applyAlignment="1">
      <alignment vertical="center"/>
    </xf>
    <xf numFmtId="0" fontId="5" fillId="0" borderId="0" xfId="6" applyFont="1" applyAlignment="1">
      <alignment horizontal="distributed" vertical="center" indent="1"/>
    </xf>
    <xf numFmtId="0" fontId="9" fillId="0" borderId="16" xfId="5" applyFont="1" applyBorder="1"/>
    <xf numFmtId="0" fontId="9" fillId="0" borderId="0" xfId="5" applyFont="1" applyAlignment="1">
      <alignment horizontal="right" vertical="center"/>
    </xf>
    <xf numFmtId="0" fontId="9" fillId="0" borderId="0" xfId="5" applyFont="1"/>
    <xf numFmtId="0" fontId="5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8" fillId="0" borderId="4" xfId="7" applyBorder="1">
      <alignment vertical="center"/>
    </xf>
    <xf numFmtId="0" fontId="8" fillId="0" borderId="75" xfId="7" applyBorder="1">
      <alignment vertical="center"/>
    </xf>
    <xf numFmtId="0" fontId="5" fillId="0" borderId="0" xfId="7" applyFont="1" applyAlignment="1"/>
    <xf numFmtId="49" fontId="51" fillId="0" borderId="0" xfId="8" quotePrefix="1" applyNumberFormat="1" applyFont="1" applyFill="1" applyAlignment="1">
      <alignment horizontal="left"/>
    </xf>
    <xf numFmtId="49" fontId="5" fillId="0" borderId="0" xfId="7" applyNumberFormat="1" applyFont="1" applyAlignment="1"/>
    <xf numFmtId="49" fontId="5" fillId="0" borderId="0" xfId="7" applyNumberFormat="1" applyFont="1">
      <alignment vertical="center"/>
    </xf>
    <xf numFmtId="179" fontId="35" fillId="0" borderId="0" xfId="8" applyNumberFormat="1" applyFont="1" applyFill="1" applyAlignment="1">
      <alignment horizontal="right" vertical="center"/>
    </xf>
    <xf numFmtId="179" fontId="35" fillId="0" borderId="16" xfId="8" applyNumberFormat="1" applyFont="1" applyFill="1" applyBorder="1" applyAlignment="1">
      <alignment horizontal="right" vertical="center"/>
    </xf>
    <xf numFmtId="179" fontId="7" fillId="0" borderId="0" xfId="8" applyNumberFormat="1" applyFont="1" applyFill="1" applyAlignment="1">
      <alignment horizontal="right" vertical="center"/>
    </xf>
    <xf numFmtId="179" fontId="5" fillId="0" borderId="0" xfId="7" applyNumberFormat="1" applyFont="1" applyAlignment="1">
      <alignment horizontal="right" vertical="center"/>
    </xf>
    <xf numFmtId="179" fontId="7" fillId="0" borderId="0" xfId="8" applyNumberFormat="1" applyFont="1" applyFill="1" applyAlignment="1">
      <alignment horizontal="right" vertical="center" shrinkToFit="1"/>
    </xf>
    <xf numFmtId="0" fontId="11" fillId="0" borderId="0" xfId="8" applyFont="1" applyFill="1" applyAlignment="1">
      <alignment horizontal="center" vertical="center" shrinkToFit="1"/>
    </xf>
    <xf numFmtId="0" fontId="11" fillId="0" borderId="76" xfId="8" applyFont="1" applyFill="1" applyBorder="1" applyAlignment="1">
      <alignment horizontal="center" vertical="center" shrinkToFit="1"/>
    </xf>
    <xf numFmtId="0" fontId="11" fillId="0" borderId="77" xfId="8" applyFont="1" applyFill="1" applyBorder="1" applyAlignment="1">
      <alignment horizontal="center" vertical="center" shrinkToFit="1"/>
    </xf>
    <xf numFmtId="0" fontId="11" fillId="0" borderId="78" xfId="8" applyFont="1" applyFill="1" applyBorder="1" applyAlignment="1">
      <alignment horizontal="center" vertical="center" shrinkToFit="1"/>
    </xf>
    <xf numFmtId="0" fontId="11" fillId="0" borderId="0" xfId="8" applyFont="1" applyFill="1" applyAlignment="1">
      <alignment horizontal="center" vertical="center" wrapText="1"/>
    </xf>
    <xf numFmtId="49" fontId="48" fillId="0" borderId="0" xfId="8" applyNumberFormat="1" applyFont="1" applyFill="1" applyAlignment="1">
      <alignment vertical="center"/>
    </xf>
    <xf numFmtId="0" fontId="48" fillId="0" borderId="0" xfId="8" applyFont="1" applyFill="1" applyAlignment="1">
      <alignment vertical="center"/>
    </xf>
    <xf numFmtId="0" fontId="7" fillId="0" borderId="0" xfId="8" quotePrefix="1" applyFont="1" applyFill="1" applyAlignment="1">
      <alignment horizontal="fill" vertical="center"/>
    </xf>
    <xf numFmtId="179" fontId="48" fillId="0" borderId="0" xfId="8" applyNumberFormat="1" applyFont="1" applyFill="1" applyAlignment="1">
      <alignment vertical="center"/>
    </xf>
    <xf numFmtId="49" fontId="48" fillId="0" borderId="0" xfId="8" applyNumberFormat="1" applyFont="1" applyFill="1" applyAlignment="1">
      <alignment horizontal="center" vertical="center"/>
    </xf>
    <xf numFmtId="179" fontId="35" fillId="0" borderId="16" xfId="2" applyNumberFormat="1" applyFont="1" applyFill="1" applyBorder="1" applyAlignment="1">
      <alignment horizontal="right" vertical="center"/>
    </xf>
    <xf numFmtId="179" fontId="7" fillId="0" borderId="0" xfId="2" applyNumberFormat="1" applyFont="1" applyFill="1" applyBorder="1" applyAlignment="1">
      <alignment horizontal="right" vertical="center"/>
    </xf>
    <xf numFmtId="179" fontId="5" fillId="0" borderId="0" xfId="8" applyNumberFormat="1" applyFont="1" applyFill="1" applyAlignment="1">
      <alignment horizontal="right" vertical="center"/>
    </xf>
    <xf numFmtId="179" fontId="5" fillId="0" borderId="0" xfId="2" applyNumberFormat="1" applyFont="1" applyFill="1" applyBorder="1" applyAlignment="1">
      <alignment horizontal="right" vertical="center"/>
    </xf>
    <xf numFmtId="0" fontId="11" fillId="0" borderId="3" xfId="8" applyFont="1" applyFill="1" applyBorder="1" applyAlignment="1">
      <alignment horizontal="center" vertical="center" shrinkToFit="1"/>
    </xf>
    <xf numFmtId="0" fontId="11" fillId="0" borderId="4" xfId="8" applyFont="1" applyFill="1" applyBorder="1" applyAlignment="1">
      <alignment horizontal="center" vertical="center" shrinkToFit="1"/>
    </xf>
    <xf numFmtId="0" fontId="11" fillId="0" borderId="79" xfId="8" applyFont="1" applyFill="1" applyBorder="1" applyAlignment="1">
      <alignment horizontal="center" vertical="center" shrinkToFit="1"/>
    </xf>
    <xf numFmtId="0" fontId="11" fillId="0" borderId="0" xfId="7" applyFont="1" applyAlignment="1">
      <alignment horizontal="center" vertical="center"/>
    </xf>
    <xf numFmtId="176" fontId="35" fillId="0" borderId="17" xfId="7" applyNumberFormat="1" applyFont="1" applyBorder="1">
      <alignment vertical="center"/>
    </xf>
    <xf numFmtId="49" fontId="35" fillId="0" borderId="16" xfId="2" applyNumberFormat="1" applyFont="1" applyFill="1" applyBorder="1" applyAlignment="1">
      <alignment horizontal="center" vertical="center"/>
    </xf>
    <xf numFmtId="176" fontId="7" fillId="0" borderId="2" xfId="7" applyNumberFormat="1" applyFont="1" applyBorder="1">
      <alignment vertical="center"/>
    </xf>
    <xf numFmtId="49" fontId="7" fillId="0" borderId="0" xfId="2" applyNumberFormat="1" applyFont="1" applyFill="1" applyBorder="1" applyAlignment="1">
      <alignment horizontal="center" vertical="center"/>
    </xf>
    <xf numFmtId="176" fontId="7" fillId="0" borderId="69" xfId="7" applyNumberFormat="1" applyFont="1" applyBorder="1" applyAlignment="1">
      <alignment horizontal="right" vertical="center"/>
    </xf>
    <xf numFmtId="38" fontId="7" fillId="0" borderId="16" xfId="2" applyFont="1" applyFill="1" applyBorder="1" applyAlignment="1">
      <alignment horizontal="right" vertical="center"/>
    </xf>
    <xf numFmtId="38" fontId="7" fillId="0" borderId="16" xfId="2" applyFont="1" applyFill="1" applyBorder="1" applyAlignment="1">
      <alignment vertical="center"/>
    </xf>
    <xf numFmtId="49" fontId="48" fillId="0" borderId="16" xfId="2" applyNumberFormat="1" applyFont="1" applyFill="1" applyBorder="1" applyAlignment="1">
      <alignment vertical="center"/>
    </xf>
    <xf numFmtId="176" fontId="35" fillId="0" borderId="16" xfId="7" applyNumberFormat="1" applyFont="1" applyBorder="1">
      <alignment vertical="center"/>
    </xf>
    <xf numFmtId="176" fontId="35" fillId="0" borderId="16" xfId="2" applyNumberFormat="1" applyFont="1" applyFill="1" applyBorder="1" applyAlignment="1">
      <alignment vertical="center"/>
    </xf>
    <xf numFmtId="176" fontId="7" fillId="0" borderId="0" xfId="7" applyNumberFormat="1" applyFo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7" fillId="0" borderId="0" xfId="15" applyFont="1" applyAlignment="1">
      <alignment vertical="center"/>
    </xf>
    <xf numFmtId="49" fontId="48" fillId="0" borderId="0" xfId="2" applyNumberFormat="1" applyFont="1" applyFill="1" applyAlignment="1">
      <alignment vertical="center"/>
    </xf>
    <xf numFmtId="49" fontId="7" fillId="0" borderId="0" xfId="2" applyNumberFormat="1" applyFont="1" applyFill="1" applyBorder="1" applyAlignment="1">
      <alignment horizontal="left" vertical="center"/>
    </xf>
    <xf numFmtId="38" fontId="35" fillId="0" borderId="0" xfId="2" applyFont="1" applyFill="1" applyBorder="1" applyAlignment="1">
      <alignment vertical="center"/>
    </xf>
    <xf numFmtId="49" fontId="35" fillId="0" borderId="0" xfId="2" applyNumberFormat="1" applyFont="1" applyFill="1" applyBorder="1" applyAlignment="1">
      <alignment horizontal="center" vertical="center"/>
    </xf>
    <xf numFmtId="0" fontId="52" fillId="0" borderId="0" xfId="7" applyFont="1">
      <alignment vertical="center"/>
    </xf>
    <xf numFmtId="38" fontId="52" fillId="0" borderId="0" xfId="2" applyFont="1" applyFill="1" applyBorder="1" applyAlignment="1">
      <alignment vertical="center"/>
    </xf>
    <xf numFmtId="38" fontId="5" fillId="0" borderId="0" xfId="7" applyNumberFormat="1" applyFont="1">
      <alignment vertical="center"/>
    </xf>
    <xf numFmtId="38" fontId="5" fillId="0" borderId="9" xfId="2" applyFont="1" applyFill="1" applyBorder="1" applyAlignment="1">
      <alignment horizontal="center" vertical="center" shrinkToFit="1"/>
    </xf>
    <xf numFmtId="49" fontId="5" fillId="0" borderId="1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Alignment="1">
      <alignment vertical="center"/>
    </xf>
    <xf numFmtId="38" fontId="5" fillId="0" borderId="9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 vertical="center"/>
    </xf>
    <xf numFmtId="0" fontId="8" fillId="0" borderId="0" xfId="7" applyAlignment="1">
      <alignment horizontal="center" vertical="center"/>
    </xf>
    <xf numFmtId="38" fontId="5" fillId="0" borderId="0" xfId="2" applyFont="1" applyFill="1" applyBorder="1" applyAlignment="1">
      <alignment horizontal="center" vertical="center" shrinkToFit="1"/>
    </xf>
    <xf numFmtId="38" fontId="31" fillId="0" borderId="0" xfId="2" applyFont="1" applyFill="1" applyBorder="1" applyAlignment="1">
      <alignment vertical="center"/>
    </xf>
    <xf numFmtId="38" fontId="31" fillId="0" borderId="0" xfId="2" applyFont="1" applyFill="1" applyBorder="1" applyAlignment="1">
      <alignment horizontal="right" vertical="center"/>
    </xf>
    <xf numFmtId="0" fontId="31" fillId="0" borderId="0" xfId="15" applyFont="1" applyAlignment="1">
      <alignment vertical="center"/>
    </xf>
    <xf numFmtId="38" fontId="31" fillId="0" borderId="0" xfId="2" applyFont="1" applyFill="1" applyBorder="1" applyAlignment="1">
      <alignment horizontal="center" vertical="center"/>
    </xf>
    <xf numFmtId="38" fontId="35" fillId="0" borderId="0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38" fontId="48" fillId="0" borderId="0" xfId="2" applyFont="1" applyFill="1" applyBorder="1" applyAlignment="1">
      <alignment vertical="center"/>
    </xf>
    <xf numFmtId="49" fontId="5" fillId="0" borderId="0" xfId="8" applyNumberFormat="1" applyFont="1" applyFill="1" applyAlignment="1">
      <alignment vertical="center"/>
    </xf>
    <xf numFmtId="176" fontId="9" fillId="0" borderId="16" xfId="8" applyNumberFormat="1" applyFont="1" applyFill="1" applyBorder="1" applyAlignment="1">
      <alignment horizontal="right" vertical="center"/>
    </xf>
    <xf numFmtId="176" fontId="45" fillId="0" borderId="16" xfId="8" applyNumberFormat="1" applyFont="1" applyFill="1" applyBorder="1" applyAlignment="1">
      <alignment horizontal="right" vertical="center"/>
    </xf>
    <xf numFmtId="49" fontId="9" fillId="0" borderId="44" xfId="8" applyNumberFormat="1" applyFont="1" applyFill="1" applyBorder="1" applyAlignment="1">
      <alignment horizontal="center" vertical="center"/>
    </xf>
    <xf numFmtId="176" fontId="53" fillId="0" borderId="0" xfId="8" applyNumberFormat="1" applyFont="1" applyFill="1" applyAlignment="1">
      <alignment horizontal="right" vertical="center"/>
    </xf>
    <xf numFmtId="176" fontId="5" fillId="0" borderId="45" xfId="8" applyNumberFormat="1" applyFont="1" applyFill="1" applyBorder="1" applyAlignment="1">
      <alignment horizontal="right" vertical="center"/>
    </xf>
    <xf numFmtId="0" fontId="5" fillId="0" borderId="80" xfId="8" applyFont="1" applyFill="1" applyBorder="1" applyAlignment="1">
      <alignment horizontal="center" vertical="center" shrinkToFit="1"/>
    </xf>
    <xf numFmtId="0" fontId="5" fillId="0" borderId="34" xfId="8" applyFont="1" applyFill="1" applyBorder="1" applyAlignment="1">
      <alignment horizontal="center" vertical="center" shrinkToFit="1"/>
    </xf>
    <xf numFmtId="0" fontId="5" fillId="0" borderId="71" xfId="8" applyFont="1" applyFill="1" applyBorder="1" applyAlignment="1">
      <alignment horizontal="center" vertical="center" wrapText="1"/>
    </xf>
    <xf numFmtId="0" fontId="39" fillId="0" borderId="33" xfId="8" applyFont="1" applyFill="1" applyBorder="1" applyAlignment="1">
      <alignment horizontal="center" vertical="center" wrapText="1"/>
    </xf>
    <xf numFmtId="0" fontId="11" fillId="0" borderId="16" xfId="16" applyFont="1" applyBorder="1" applyAlignment="1">
      <alignment horizontal="left" shrinkToFit="1"/>
    </xf>
    <xf numFmtId="0" fontId="11" fillId="0" borderId="65" xfId="16" applyFont="1" applyBorder="1" applyAlignment="1">
      <alignment shrinkToFit="1"/>
    </xf>
    <xf numFmtId="0" fontId="11" fillId="0" borderId="16" xfId="16" applyFont="1" applyBorder="1" applyAlignment="1">
      <alignment horizontal="center" shrinkToFit="1"/>
    </xf>
    <xf numFmtId="0" fontId="11" fillId="0" borderId="2" xfId="16" applyFont="1" applyBorder="1" applyAlignment="1">
      <alignment horizontal="left" shrinkToFit="1"/>
    </xf>
    <xf numFmtId="0" fontId="11" fillId="0" borderId="66" xfId="16" applyFont="1" applyBorder="1" applyAlignment="1">
      <alignment horizontal="left" shrinkToFit="1"/>
    </xf>
    <xf numFmtId="0" fontId="11" fillId="0" borderId="0" xfId="16" applyFont="1" applyAlignment="1">
      <alignment horizontal="center" shrinkToFit="1"/>
    </xf>
    <xf numFmtId="0" fontId="11" fillId="0" borderId="0" xfId="7" applyFont="1" applyAlignment="1"/>
    <xf numFmtId="0" fontId="11" fillId="0" borderId="66" xfId="7" applyFont="1" applyBorder="1" applyAlignment="1"/>
    <xf numFmtId="0" fontId="11" fillId="0" borderId="0" xfId="7" applyFont="1" applyAlignment="1">
      <alignment horizontal="center"/>
    </xf>
    <xf numFmtId="0" fontId="11" fillId="0" borderId="0" xfId="16" applyFont="1" applyAlignment="1">
      <alignment horizontal="left" shrinkToFit="1"/>
    </xf>
    <xf numFmtId="0" fontId="11" fillId="0" borderId="2" xfId="16" applyFont="1" applyBorder="1" applyAlignment="1">
      <alignment horizontal="left" vertical="center" shrinkToFit="1"/>
    </xf>
    <xf numFmtId="0" fontId="11" fillId="0" borderId="66" xfId="16" applyFont="1" applyBorder="1" applyAlignment="1">
      <alignment horizontal="left" vertical="center" shrinkToFit="1"/>
    </xf>
    <xf numFmtId="0" fontId="11" fillId="0" borderId="0" xfId="16" applyFont="1" applyAlignment="1">
      <alignment horizontal="left" vertical="center" shrinkToFit="1"/>
    </xf>
    <xf numFmtId="0" fontId="11" fillId="0" borderId="9" xfId="16" applyFont="1" applyBorder="1" applyAlignment="1">
      <alignment horizontal="distributed" vertical="center" wrapText="1" indent="3"/>
    </xf>
    <xf numFmtId="0" fontId="11" fillId="0" borderId="15" xfId="16" applyFont="1" applyBorder="1" applyAlignment="1">
      <alignment horizontal="distributed" vertical="center" wrapText="1" indent="3"/>
    </xf>
    <xf numFmtId="0" fontId="11" fillId="0" borderId="42" xfId="16" applyFont="1" applyBorder="1" applyAlignment="1">
      <alignment horizontal="distributed" vertical="center" indent="2"/>
    </xf>
    <xf numFmtId="0" fontId="11" fillId="0" borderId="0" xfId="16" applyFont="1" applyAlignment="1">
      <alignment horizontal="right"/>
    </xf>
    <xf numFmtId="0" fontId="22" fillId="0" borderId="0" xfId="9">
      <alignment vertical="center"/>
    </xf>
    <xf numFmtId="49" fontId="22" fillId="0" borderId="0" xfId="9" applyNumberFormat="1">
      <alignment vertical="center"/>
    </xf>
    <xf numFmtId="0" fontId="56" fillId="0" borderId="0" xfId="9" applyFont="1">
      <alignment vertical="center"/>
    </xf>
    <xf numFmtId="49" fontId="7" fillId="0" borderId="0" xfId="17" applyNumberFormat="1" applyFont="1" applyAlignment="1">
      <alignment horizontal="left" vertical="center"/>
    </xf>
    <xf numFmtId="0" fontId="57" fillId="0" borderId="0" xfId="9" applyFont="1">
      <alignment vertical="center"/>
    </xf>
    <xf numFmtId="49" fontId="35" fillId="0" borderId="22" xfId="17" applyNumberFormat="1" applyFont="1" applyBorder="1" applyAlignment="1">
      <alignment horizontal="center" vertical="center"/>
    </xf>
    <xf numFmtId="0" fontId="58" fillId="0" borderId="0" xfId="9" applyFont="1">
      <alignment vertical="center"/>
    </xf>
    <xf numFmtId="49" fontId="7" fillId="0" borderId="1" xfId="17" applyNumberFormat="1" applyFont="1" applyBorder="1" applyAlignment="1">
      <alignment horizontal="center" vertical="center"/>
    </xf>
    <xf numFmtId="0" fontId="7" fillId="0" borderId="9" xfId="17" applyFont="1" applyBorder="1" applyAlignment="1">
      <alignment horizontal="center" vertical="center"/>
    </xf>
    <xf numFmtId="49" fontId="7" fillId="0" borderId="10" xfId="17" applyNumberFormat="1" applyFont="1" applyBorder="1" applyAlignment="1">
      <alignment horizontal="center" vertical="center"/>
    </xf>
    <xf numFmtId="0" fontId="5" fillId="0" borderId="0" xfId="17" applyFont="1" applyAlignment="1">
      <alignment horizontal="right" vertical="center"/>
    </xf>
    <xf numFmtId="0" fontId="5" fillId="0" borderId="0" xfId="17" applyFont="1" applyAlignment="1">
      <alignment vertical="center"/>
    </xf>
    <xf numFmtId="0" fontId="5" fillId="0" borderId="0" xfId="17" applyFont="1" applyAlignment="1">
      <alignment horizontal="right"/>
    </xf>
    <xf numFmtId="49" fontId="12" fillId="0" borderId="0" xfId="17" applyNumberFormat="1" applyFont="1" applyAlignment="1">
      <alignment vertical="center"/>
    </xf>
    <xf numFmtId="176" fontId="35" fillId="0" borderId="0" xfId="8" applyNumberFormat="1" applyFont="1" applyFill="1" applyAlignment="1">
      <alignment horizontal="right" vertical="center"/>
    </xf>
    <xf numFmtId="49" fontId="35" fillId="0" borderId="0" xfId="8" applyNumberFormat="1" applyFont="1" applyFill="1" applyAlignment="1">
      <alignment horizontal="center" vertical="center"/>
    </xf>
    <xf numFmtId="176" fontId="31" fillId="0" borderId="16" xfId="8" applyNumberFormat="1" applyFont="1" applyFill="1" applyBorder="1" applyAlignment="1">
      <alignment horizontal="right" vertical="center"/>
    </xf>
    <xf numFmtId="38" fontId="9" fillId="0" borderId="0" xfId="10" applyFont="1" applyAlignment="1"/>
    <xf numFmtId="176" fontId="9" fillId="0" borderId="0" xfId="5" applyNumberFormat="1" applyFont="1"/>
    <xf numFmtId="176" fontId="9" fillId="0" borderId="16" xfId="5" applyNumberFormat="1" applyFont="1" applyBorder="1"/>
    <xf numFmtId="176" fontId="7" fillId="0" borderId="0" xfId="7" applyNumberFormat="1" applyFont="1" applyAlignment="1">
      <alignment horizontal="right" vertical="center"/>
    </xf>
    <xf numFmtId="176" fontId="7" fillId="0" borderId="68" xfId="7" applyNumberFormat="1" applyFont="1" applyBorder="1" applyAlignment="1">
      <alignment horizontal="right" vertical="center"/>
    </xf>
    <xf numFmtId="0" fontId="15" fillId="0" borderId="14" xfId="7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 wrapText="1"/>
    </xf>
    <xf numFmtId="0" fontId="15" fillId="0" borderId="7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49" fontId="15" fillId="0" borderId="10" xfId="8" applyNumberFormat="1" applyFont="1" applyFill="1" applyBorder="1" applyAlignment="1">
      <alignment horizontal="center" vertical="center" shrinkToFit="1"/>
    </xf>
    <xf numFmtId="49" fontId="15" fillId="0" borderId="8" xfId="8" applyNumberFormat="1" applyFont="1" applyFill="1" applyBorder="1" applyAlignment="1">
      <alignment horizontal="center" vertical="center" shrinkToFit="1"/>
    </xf>
    <xf numFmtId="0" fontId="15" fillId="0" borderId="15" xfId="8" applyFont="1" applyFill="1" applyBorder="1" applyAlignment="1">
      <alignment horizontal="center" vertical="center" shrinkToFit="1"/>
    </xf>
    <xf numFmtId="0" fontId="15" fillId="0" borderId="4" xfId="8" applyFont="1" applyFill="1" applyBorder="1" applyAlignment="1">
      <alignment horizontal="center" vertical="center" shrinkToFit="1"/>
    </xf>
    <xf numFmtId="0" fontId="15" fillId="0" borderId="10" xfId="7" applyFont="1" applyBorder="1" applyAlignment="1">
      <alignment horizontal="center" vertical="center" shrinkToFit="1"/>
    </xf>
    <xf numFmtId="0" fontId="15" fillId="0" borderId="15" xfId="7" applyFont="1" applyBorder="1" applyAlignment="1">
      <alignment horizontal="center" vertical="center" shrinkToFit="1"/>
    </xf>
    <xf numFmtId="0" fontId="15" fillId="0" borderId="9" xfId="8" applyFont="1" applyFill="1" applyBorder="1" applyAlignment="1">
      <alignment horizontal="center" vertical="center" shrinkToFit="1"/>
    </xf>
    <xf numFmtId="0" fontId="15" fillId="0" borderId="15" xfId="8" applyFont="1" applyFill="1" applyBorder="1" applyAlignment="1">
      <alignment horizontal="center" vertical="center"/>
    </xf>
    <xf numFmtId="0" fontId="15" fillId="0" borderId="7" xfId="8" applyFont="1" applyFill="1" applyBorder="1" applyAlignment="1">
      <alignment horizontal="center" vertical="center" wrapText="1"/>
    </xf>
    <xf numFmtId="0" fontId="15" fillId="0" borderId="5" xfId="8" applyFont="1" applyFill="1" applyBorder="1" applyAlignment="1">
      <alignment horizontal="center" vertical="center" wrapText="1"/>
    </xf>
    <xf numFmtId="49" fontId="11" fillId="0" borderId="10" xfId="8" applyNumberFormat="1" applyFont="1" applyFill="1" applyBorder="1" applyAlignment="1">
      <alignment horizontal="center" vertical="center"/>
    </xf>
    <xf numFmtId="49" fontId="11" fillId="0" borderId="8" xfId="8" applyNumberFormat="1" applyFont="1" applyFill="1" applyBorder="1" applyAlignment="1">
      <alignment horizontal="center"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10" xfId="8" applyFont="1" applyFill="1" applyBorder="1" applyAlignment="1">
      <alignment horizontal="center" vertical="center"/>
    </xf>
    <xf numFmtId="0" fontId="11" fillId="0" borderId="9" xfId="8" applyFont="1" applyFill="1" applyBorder="1" applyAlignment="1">
      <alignment horizontal="center" vertical="center"/>
    </xf>
    <xf numFmtId="49" fontId="15" fillId="0" borderId="10" xfId="8" applyNumberFormat="1" applyFont="1" applyFill="1" applyBorder="1" applyAlignment="1">
      <alignment horizontal="center" vertical="center"/>
    </xf>
    <xf numFmtId="49" fontId="15" fillId="0" borderId="8" xfId="8" applyNumberFormat="1" applyFont="1" applyFill="1" applyBorder="1" applyAlignment="1">
      <alignment horizontal="center" vertical="center"/>
    </xf>
    <xf numFmtId="0" fontId="15" fillId="0" borderId="4" xfId="8" applyFont="1" applyFill="1" applyBorder="1" applyAlignment="1">
      <alignment horizontal="center" vertical="center"/>
    </xf>
    <xf numFmtId="0" fontId="15" fillId="0" borderId="9" xfId="8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 vertical="center"/>
    </xf>
    <xf numFmtId="0" fontId="25" fillId="0" borderId="20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distributed" vertical="center" indent="1"/>
    </xf>
    <xf numFmtId="0" fontId="5" fillId="0" borderId="32" xfId="1" applyFont="1" applyFill="1" applyBorder="1" applyAlignment="1">
      <alignment horizontal="distributed" vertical="center" indent="1"/>
    </xf>
    <xf numFmtId="0" fontId="5" fillId="0" borderId="31" xfId="1" applyFont="1" applyFill="1" applyBorder="1" applyAlignment="1">
      <alignment horizontal="distributed" vertical="center" indent="1"/>
    </xf>
    <xf numFmtId="49" fontId="11" fillId="0" borderId="19" xfId="1" applyNumberFormat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38" fontId="15" fillId="0" borderId="15" xfId="2" applyFont="1" applyFill="1" applyBorder="1" applyAlignment="1">
      <alignment horizontal="center" vertical="center"/>
    </xf>
    <xf numFmtId="38" fontId="15" fillId="0" borderId="9" xfId="2" applyFont="1" applyFill="1" applyBorder="1" applyAlignment="1">
      <alignment horizontal="center" vertical="center"/>
    </xf>
    <xf numFmtId="38" fontId="15" fillId="0" borderId="19" xfId="2" applyFont="1" applyFill="1" applyBorder="1" applyAlignment="1">
      <alignment horizontal="center" vertical="center"/>
    </xf>
    <xf numFmtId="38" fontId="15" fillId="0" borderId="18" xfId="2" applyFont="1" applyFill="1" applyBorder="1" applyAlignment="1">
      <alignment horizontal="center" vertical="center"/>
    </xf>
    <xf numFmtId="38" fontId="15" fillId="0" borderId="10" xfId="2" applyFont="1" applyFill="1" applyBorder="1" applyAlignment="1">
      <alignment horizontal="center" vertical="center"/>
    </xf>
    <xf numFmtId="38" fontId="15" fillId="0" borderId="8" xfId="2" applyFont="1" applyFill="1" applyBorder="1" applyAlignment="1">
      <alignment horizontal="center" vertical="center"/>
    </xf>
    <xf numFmtId="38" fontId="15" fillId="0" borderId="14" xfId="2" applyFont="1" applyFill="1" applyBorder="1" applyAlignment="1">
      <alignment horizontal="center" vertical="center" shrinkToFit="1"/>
    </xf>
    <xf numFmtId="38" fontId="15" fillId="0" borderId="13" xfId="2" applyFont="1" applyFill="1" applyBorder="1" applyAlignment="1">
      <alignment horizontal="center" vertical="center" shrinkToFit="1"/>
    </xf>
    <xf numFmtId="0" fontId="5" fillId="0" borderId="59" xfId="8" applyFont="1" applyFill="1" applyBorder="1" applyAlignment="1">
      <alignment horizontal="center" vertical="center" wrapText="1"/>
    </xf>
    <xf numFmtId="0" fontId="5" fillId="0" borderId="57" xfId="8" applyFont="1" applyFill="1" applyBorder="1" applyAlignment="1">
      <alignment horizontal="center" vertical="center" wrapText="1"/>
    </xf>
    <xf numFmtId="0" fontId="5" fillId="0" borderId="25" xfId="8" applyFont="1" applyFill="1" applyBorder="1" applyAlignment="1">
      <alignment horizontal="center" vertical="center" wrapText="1"/>
    </xf>
    <xf numFmtId="0" fontId="5" fillId="0" borderId="28" xfId="8" applyFont="1" applyFill="1" applyBorder="1" applyAlignment="1">
      <alignment horizontal="center" vertical="center" wrapText="1"/>
    </xf>
    <xf numFmtId="0" fontId="5" fillId="0" borderId="45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/>
    </xf>
    <xf numFmtId="0" fontId="5" fillId="0" borderId="58" xfId="8" applyFont="1" applyFill="1" applyBorder="1" applyAlignment="1">
      <alignment horizontal="center" vertical="center" wrapText="1"/>
    </xf>
    <xf numFmtId="0" fontId="5" fillId="0" borderId="13" xfId="8" applyFont="1" applyFill="1" applyBorder="1" applyAlignment="1">
      <alignment horizontal="center" vertical="center" wrapText="1"/>
    </xf>
    <xf numFmtId="49" fontId="5" fillId="0" borderId="50" xfId="8" applyNumberFormat="1" applyFont="1" applyFill="1" applyBorder="1" applyAlignment="1">
      <alignment horizontal="center" vertical="center"/>
    </xf>
    <xf numFmtId="49" fontId="5" fillId="0" borderId="46" xfId="8" applyNumberFormat="1" applyFont="1" applyFill="1" applyBorder="1" applyAlignment="1">
      <alignment horizontal="center" vertical="center"/>
    </xf>
    <xf numFmtId="49" fontId="5" fillId="0" borderId="36" xfId="8" applyNumberFormat="1" applyFont="1" applyFill="1" applyBorder="1" applyAlignment="1">
      <alignment horizontal="center" vertical="center"/>
    </xf>
    <xf numFmtId="0" fontId="5" fillId="0" borderId="56" xfId="8" applyFont="1" applyFill="1" applyBorder="1" applyAlignment="1">
      <alignment horizontal="center" vertical="center" wrapText="1"/>
    </xf>
    <xf numFmtId="0" fontId="5" fillId="0" borderId="28" xfId="8" applyFont="1" applyFill="1" applyBorder="1" applyAlignment="1">
      <alignment horizontal="center" vertical="center"/>
    </xf>
    <xf numFmtId="0" fontId="5" fillId="0" borderId="27" xfId="8" applyFont="1" applyFill="1" applyBorder="1" applyAlignment="1">
      <alignment horizontal="center" vertical="center"/>
    </xf>
    <xf numFmtId="0" fontId="5" fillId="0" borderId="50" xfId="8" applyFont="1" applyFill="1" applyBorder="1" applyAlignment="1">
      <alignment horizontal="center" vertical="center"/>
    </xf>
    <xf numFmtId="0" fontId="5" fillId="0" borderId="50" xfId="8" applyFont="1" applyFill="1" applyBorder="1" applyAlignment="1">
      <alignment horizontal="center" vertical="center" wrapText="1"/>
    </xf>
    <xf numFmtId="0" fontId="5" fillId="0" borderId="46" xfId="8" applyFont="1" applyFill="1" applyBorder="1" applyAlignment="1">
      <alignment horizontal="center" vertical="center" wrapText="1"/>
    </xf>
    <xf numFmtId="49" fontId="5" fillId="0" borderId="19" xfId="8" applyNumberFormat="1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49" fontId="5" fillId="0" borderId="53" xfId="8" applyNumberFormat="1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horizontal="center" vertical="center"/>
    </xf>
    <xf numFmtId="0" fontId="5" fillId="0" borderId="3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4" xfId="8" applyFont="1" applyFill="1" applyBorder="1" applyAlignment="1">
      <alignment horizontal="center"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54" xfId="8" applyFont="1" applyFill="1" applyBorder="1" applyAlignment="1">
      <alignment horizontal="center" vertical="center"/>
    </xf>
    <xf numFmtId="49" fontId="7" fillId="0" borderId="19" xfId="4" applyNumberFormat="1" applyFont="1" applyBorder="1" applyAlignment="1">
      <alignment horizontal="center" vertical="center"/>
    </xf>
    <xf numFmtId="49" fontId="7" fillId="0" borderId="1" xfId="4" applyNumberFormat="1" applyFont="1" applyBorder="1" applyAlignment="1">
      <alignment horizontal="center" vertical="center"/>
    </xf>
    <xf numFmtId="49" fontId="7" fillId="0" borderId="18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distributed" vertical="center"/>
    </xf>
    <xf numFmtId="0" fontId="11" fillId="0" borderId="54" xfId="8" applyFont="1" applyFill="1" applyBorder="1" applyAlignment="1">
      <alignment horizontal="center" vertical="center"/>
    </xf>
    <xf numFmtId="0" fontId="11" fillId="0" borderId="34" xfId="8" applyFont="1" applyFill="1" applyBorder="1" applyAlignment="1">
      <alignment horizontal="center" vertical="center"/>
    </xf>
    <xf numFmtId="49" fontId="11" fillId="0" borderId="50" xfId="8" applyNumberFormat="1" applyFont="1" applyFill="1" applyBorder="1" applyAlignment="1">
      <alignment horizontal="center" vertical="center"/>
    </xf>
    <xf numFmtId="49" fontId="11" fillId="0" borderId="46" xfId="8" applyNumberFormat="1" applyFont="1" applyFill="1" applyBorder="1" applyAlignment="1">
      <alignment horizontal="center" vertical="center"/>
    </xf>
    <xf numFmtId="49" fontId="11" fillId="0" borderId="36" xfId="8" applyNumberFormat="1" applyFont="1" applyFill="1" applyBorder="1" applyAlignment="1">
      <alignment horizontal="center" vertical="center"/>
    </xf>
    <xf numFmtId="0" fontId="11" fillId="0" borderId="38" xfId="8" applyFont="1" applyFill="1" applyBorder="1" applyAlignment="1">
      <alignment horizontal="center" vertical="center"/>
    </xf>
    <xf numFmtId="0" fontId="11" fillId="0" borderId="37" xfId="8" applyFont="1" applyFill="1" applyBorder="1" applyAlignment="1">
      <alignment horizontal="center" vertical="center"/>
    </xf>
    <xf numFmtId="0" fontId="11" fillId="0" borderId="26" xfId="8" applyFont="1" applyFill="1" applyBorder="1" applyAlignment="1">
      <alignment horizontal="center" vertical="center"/>
    </xf>
    <xf numFmtId="0" fontId="11" fillId="0" borderId="48" xfId="8" applyFont="1" applyFill="1" applyBorder="1" applyAlignment="1">
      <alignment horizontal="center" vertical="center"/>
    </xf>
    <xf numFmtId="0" fontId="11" fillId="0" borderId="49" xfId="8" applyFont="1" applyFill="1" applyBorder="1" applyAlignment="1">
      <alignment horizontal="center" vertical="center"/>
    </xf>
    <xf numFmtId="176" fontId="35" fillId="0" borderId="16" xfId="13" applyNumberFormat="1" applyFont="1" applyBorder="1" applyAlignment="1">
      <alignment horizontal="center" vertical="center"/>
    </xf>
    <xf numFmtId="176" fontId="7" fillId="0" borderId="0" xfId="13" applyNumberFormat="1" applyFont="1" applyAlignment="1">
      <alignment horizontal="center" vertical="center"/>
    </xf>
    <xf numFmtId="49" fontId="7" fillId="0" borderId="39" xfId="13" applyNumberFormat="1" applyFont="1" applyBorder="1" applyAlignment="1">
      <alignment horizontal="center" vertical="center"/>
    </xf>
    <xf numFmtId="49" fontId="7" fillId="0" borderId="36" xfId="13" applyNumberFormat="1" applyFont="1" applyBorder="1" applyAlignment="1">
      <alignment horizontal="center" vertical="center"/>
    </xf>
    <xf numFmtId="0" fontId="7" fillId="0" borderId="67" xfId="13" applyFont="1" applyBorder="1" applyAlignment="1">
      <alignment horizontal="center" vertical="center"/>
    </xf>
    <xf numFmtId="0" fontId="7" fillId="0" borderId="42" xfId="13" applyFont="1" applyBorder="1" applyAlignment="1">
      <alignment horizontal="center" vertical="center"/>
    </xf>
    <xf numFmtId="0" fontId="5" fillId="0" borderId="7" xfId="13" applyFont="1" applyBorder="1" applyAlignment="1">
      <alignment horizontal="center" vertical="center"/>
    </xf>
    <xf numFmtId="0" fontId="5" fillId="0" borderId="6" xfId="13" applyFont="1" applyBorder="1" applyAlignment="1">
      <alignment horizontal="center" vertical="center"/>
    </xf>
    <xf numFmtId="0" fontId="5" fillId="0" borderId="5" xfId="13" applyFont="1" applyBorder="1" applyAlignment="1">
      <alignment horizontal="center" vertical="center"/>
    </xf>
    <xf numFmtId="0" fontId="5" fillId="0" borderId="40" xfId="13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>
      <alignment vertical="center"/>
    </xf>
    <xf numFmtId="0" fontId="9" fillId="0" borderId="0" xfId="8" applyFont="1" applyFill="1" applyAlignment="1">
      <alignment horizontal="center" vertical="center"/>
    </xf>
    <xf numFmtId="0" fontId="9" fillId="0" borderId="28" xfId="8" applyFont="1" applyFill="1" applyBorder="1" applyAlignment="1">
      <alignment horizontal="center" vertical="center"/>
    </xf>
    <xf numFmtId="0" fontId="9" fillId="0" borderId="27" xfId="8" applyFont="1" applyFill="1" applyBorder="1" applyAlignment="1">
      <alignment horizontal="center" vertical="center"/>
    </xf>
    <xf numFmtId="0" fontId="5" fillId="0" borderId="47" xfId="8" applyFont="1" applyFill="1" applyBorder="1" applyAlignment="1">
      <alignment horizontal="center" vertical="center"/>
    </xf>
    <xf numFmtId="0" fontId="5" fillId="0" borderId="74" xfId="8" applyFont="1" applyFill="1" applyBorder="1" applyAlignment="1">
      <alignment horizontal="center" vertical="center"/>
    </xf>
    <xf numFmtId="0" fontId="5" fillId="0" borderId="0" xfId="8" applyFont="1" applyFill="1" applyAlignment="1">
      <alignment vertical="center"/>
    </xf>
    <xf numFmtId="0" fontId="5" fillId="0" borderId="1" xfId="8" applyFont="1" applyFill="1" applyBorder="1" applyAlignment="1">
      <alignment vertical="center"/>
    </xf>
    <xf numFmtId="0" fontId="5" fillId="0" borderId="0" xfId="8" applyFont="1" applyFill="1" applyAlignment="1">
      <alignment horizontal="center" vertical="center" textRotation="255" shrinkToFit="1"/>
    </xf>
    <xf numFmtId="0" fontId="5" fillId="2" borderId="0" xfId="8" applyFont="1" applyAlignment="1">
      <alignment horizontal="center" vertical="center" textRotation="255" shrinkToFit="1"/>
    </xf>
    <xf numFmtId="38" fontId="9" fillId="0" borderId="0" xfId="10" applyFont="1" applyFill="1" applyAlignment="1">
      <alignment horizontal="right" vertical="center"/>
    </xf>
    <xf numFmtId="0" fontId="5" fillId="0" borderId="0" xfId="8" applyFont="1" applyFill="1" applyAlignment="1">
      <alignment horizontal="center" vertical="center" shrinkToFit="1"/>
    </xf>
    <xf numFmtId="0" fontId="5" fillId="0" borderId="1" xfId="8" applyFont="1" applyFill="1" applyBorder="1" applyAlignment="1">
      <alignment horizontal="center" vertical="center" shrinkToFit="1"/>
    </xf>
    <xf numFmtId="176" fontId="5" fillId="0" borderId="2" xfId="8" applyNumberFormat="1" applyFont="1" applyFill="1" applyBorder="1" applyAlignment="1">
      <alignment horizontal="right" vertical="center"/>
    </xf>
    <xf numFmtId="176" fontId="5" fillId="0" borderId="0" xfId="8" applyNumberFormat="1" applyFont="1" applyFill="1" applyAlignment="1">
      <alignment horizontal="right" vertical="center"/>
    </xf>
    <xf numFmtId="38" fontId="9" fillId="0" borderId="0" xfId="10" applyFont="1" applyAlignment="1">
      <alignment horizontal="right" vertical="center"/>
    </xf>
    <xf numFmtId="0" fontId="5" fillId="0" borderId="38" xfId="8" applyFont="1" applyFill="1" applyBorder="1" applyAlignment="1">
      <alignment horizontal="center" vertical="center"/>
    </xf>
    <xf numFmtId="0" fontId="5" fillId="0" borderId="63" xfId="8" applyFont="1" applyFill="1" applyBorder="1" applyAlignment="1">
      <alignment horizontal="center" vertical="center"/>
    </xf>
    <xf numFmtId="176" fontId="5" fillId="0" borderId="69" xfId="8" applyNumberFormat="1" applyFont="1" applyFill="1" applyBorder="1" applyAlignment="1">
      <alignment horizontal="right" vertical="center"/>
    </xf>
    <xf numFmtId="176" fontId="5" fillId="0" borderId="68" xfId="8" applyNumberFormat="1" applyFont="1" applyFill="1" applyBorder="1" applyAlignment="1">
      <alignment horizontal="right" vertical="center"/>
    </xf>
    <xf numFmtId="0" fontId="47" fillId="0" borderId="20" xfId="8" applyFont="1" applyFill="1" applyBorder="1" applyAlignment="1">
      <alignment horizontal="left"/>
    </xf>
    <xf numFmtId="0" fontId="5" fillId="0" borderId="23" xfId="8" applyFont="1" applyFill="1" applyBorder="1" applyAlignment="1">
      <alignment horizontal="center" vertical="center"/>
    </xf>
    <xf numFmtId="0" fontId="5" fillId="0" borderId="36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0" fontId="9" fillId="0" borderId="37" xfId="8" applyFont="1" applyFill="1" applyBorder="1" applyAlignment="1">
      <alignment horizontal="center" vertical="center"/>
    </xf>
    <xf numFmtId="0" fontId="5" fillId="0" borderId="68" xfId="8" applyFont="1" applyFill="1" applyBorder="1" applyAlignment="1">
      <alignment horizontal="center" vertical="center" shrinkToFit="1"/>
    </xf>
    <xf numFmtId="0" fontId="5" fillId="0" borderId="70" xfId="8" applyFont="1" applyFill="1" applyBorder="1" applyAlignment="1">
      <alignment horizontal="center" vertical="center" shrinkToFit="1"/>
    </xf>
    <xf numFmtId="0" fontId="47" fillId="0" borderId="16" xfId="8" applyFont="1" applyFill="1" applyBorder="1" applyAlignment="1">
      <alignment horizontal="left"/>
    </xf>
    <xf numFmtId="0" fontId="5" fillId="0" borderId="42" xfId="8" applyFont="1" applyFill="1" applyBorder="1" applyAlignment="1">
      <alignment horizontal="center" vertical="center"/>
    </xf>
    <xf numFmtId="0" fontId="5" fillId="0" borderId="73" xfId="8" applyFont="1" applyFill="1" applyBorder="1" applyAlignment="1">
      <alignment horizontal="center" vertical="center"/>
    </xf>
    <xf numFmtId="0" fontId="5" fillId="0" borderId="67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71" xfId="8" applyFont="1" applyFill="1" applyBorder="1" applyAlignment="1">
      <alignment horizontal="center" vertical="center"/>
    </xf>
    <xf numFmtId="0" fontId="5" fillId="0" borderId="72" xfId="8" applyFont="1" applyFill="1" applyBorder="1" applyAlignment="1">
      <alignment horizontal="center" vertical="center"/>
    </xf>
    <xf numFmtId="0" fontId="5" fillId="0" borderId="0" xfId="8" applyFont="1" applyFill="1" applyAlignment="1">
      <alignment vertical="center" shrinkToFit="1"/>
    </xf>
    <xf numFmtId="0" fontId="5" fillId="0" borderId="1" xfId="8" applyFont="1" applyFill="1" applyBorder="1" applyAlignment="1">
      <alignment vertical="center" shrinkToFit="1"/>
    </xf>
    <xf numFmtId="0" fontId="5" fillId="0" borderId="20" xfId="8" applyFont="1" applyFill="1" applyBorder="1" applyAlignment="1">
      <alignment vertical="center" shrinkToFit="1"/>
    </xf>
    <xf numFmtId="0" fontId="5" fillId="0" borderId="12" xfId="8" applyFont="1" applyFill="1" applyBorder="1" applyAlignment="1">
      <alignment vertical="center" shrinkToFit="1"/>
    </xf>
    <xf numFmtId="0" fontId="5" fillId="0" borderId="37" xfId="8" applyFont="1" applyFill="1" applyBorder="1" applyAlignment="1">
      <alignment horizontal="center" vertical="center"/>
    </xf>
    <xf numFmtId="0" fontId="46" fillId="0" borderId="0" xfId="8" applyFont="1" applyFill="1" applyAlignment="1">
      <alignment vertical="center" shrinkToFit="1"/>
    </xf>
    <xf numFmtId="176" fontId="5" fillId="0" borderId="47" xfId="8" applyNumberFormat="1" applyFont="1" applyFill="1" applyBorder="1" applyAlignment="1">
      <alignment horizontal="right" vertical="center"/>
    </xf>
    <xf numFmtId="38" fontId="9" fillId="0" borderId="47" xfId="10" applyFont="1" applyFill="1" applyBorder="1" applyAlignment="1">
      <alignment horizontal="right" vertical="center" shrinkToFit="1"/>
    </xf>
    <xf numFmtId="0" fontId="5" fillId="0" borderId="0" xfId="8" applyFont="1" applyFill="1" applyAlignment="1">
      <alignment horizontal="left" vertical="center"/>
    </xf>
    <xf numFmtId="3" fontId="5" fillId="0" borderId="0" xfId="8" applyNumberFormat="1" applyFont="1" applyFill="1" applyAlignment="1">
      <alignment horizontal="right" vertical="center"/>
    </xf>
    <xf numFmtId="3" fontId="5" fillId="0" borderId="0" xfId="8" applyNumberFormat="1" applyFont="1" applyFill="1" applyAlignment="1">
      <alignment vertical="center"/>
    </xf>
    <xf numFmtId="3" fontId="9" fillId="0" borderId="0" xfId="8" applyNumberFormat="1" applyFont="1" applyFill="1" applyAlignment="1">
      <alignment vertical="center"/>
    </xf>
    <xf numFmtId="0" fontId="5" fillId="0" borderId="16" xfId="8" applyFont="1" applyFill="1" applyBorder="1" applyAlignment="1">
      <alignment horizontal="center" vertical="center" shrinkToFit="1"/>
    </xf>
    <xf numFmtId="0" fontId="5" fillId="0" borderId="22" xfId="8" applyFont="1" applyFill="1" applyBorder="1" applyAlignment="1">
      <alignment horizontal="center" vertical="center" shrinkToFit="1"/>
    </xf>
    <xf numFmtId="176" fontId="5" fillId="0" borderId="17" xfId="8" applyNumberFormat="1" applyFont="1" applyFill="1" applyBorder="1" applyAlignment="1">
      <alignment horizontal="right" vertical="center"/>
    </xf>
    <xf numFmtId="176" fontId="5" fillId="0" borderId="16" xfId="8" applyNumberFormat="1" applyFont="1" applyFill="1" applyBorder="1" applyAlignment="1">
      <alignment horizontal="right" vertical="center"/>
    </xf>
    <xf numFmtId="38" fontId="9" fillId="0" borderId="16" xfId="10" applyFont="1" applyFill="1" applyBorder="1" applyAlignment="1">
      <alignment horizontal="right" vertical="center"/>
    </xf>
    <xf numFmtId="38" fontId="5" fillId="0" borderId="9" xfId="2" applyFont="1" applyBorder="1" applyAlignment="1">
      <alignment horizontal="center" vertical="center"/>
    </xf>
    <xf numFmtId="38" fontId="5" fillId="0" borderId="42" xfId="2" applyFont="1" applyBorder="1" applyAlignment="1">
      <alignment horizontal="center" vertical="center"/>
    </xf>
    <xf numFmtId="38" fontId="5" fillId="0" borderId="0" xfId="2" applyFont="1" applyBorder="1" applyAlignment="1">
      <alignment horizontal="left" vertical="center"/>
    </xf>
    <xf numFmtId="49" fontId="5" fillId="0" borderId="19" xfId="2" applyNumberFormat="1" applyFont="1" applyBorder="1" applyAlignment="1">
      <alignment horizontal="center" vertical="center"/>
    </xf>
    <xf numFmtId="49" fontId="5" fillId="0" borderId="18" xfId="2" applyNumberFormat="1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11" fillId="0" borderId="9" xfId="2" applyFont="1" applyBorder="1" applyAlignment="1">
      <alignment horizontal="center" vertical="center"/>
    </xf>
    <xf numFmtId="38" fontId="11" fillId="0" borderId="10" xfId="2" applyFont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40" xfId="2" applyNumberFormat="1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0" fontId="5" fillId="0" borderId="13" xfId="8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 wrapText="1" shrinkToFit="1"/>
    </xf>
    <xf numFmtId="0" fontId="5" fillId="0" borderId="13" xfId="8" applyFont="1" applyFill="1" applyBorder="1" applyAlignment="1">
      <alignment horizontal="center" vertical="center" shrinkToFit="1"/>
    </xf>
    <xf numFmtId="38" fontId="5" fillId="0" borderId="15" xfId="2" applyFont="1" applyFill="1" applyBorder="1" applyAlignment="1">
      <alignment horizontal="center" vertical="center" shrinkToFit="1"/>
    </xf>
    <xf numFmtId="0" fontId="5" fillId="0" borderId="4" xfId="8" applyFont="1" applyFill="1" applyBorder="1" applyAlignment="1">
      <alignment horizontal="center" vertical="center" shrinkToFit="1"/>
    </xf>
    <xf numFmtId="38" fontId="5" fillId="0" borderId="15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49" fontId="5" fillId="0" borderId="19" xfId="2" applyNumberFormat="1" applyFont="1" applyFill="1" applyBorder="1" applyAlignment="1">
      <alignment horizontal="center" vertical="center"/>
    </xf>
    <xf numFmtId="49" fontId="5" fillId="0" borderId="18" xfId="2" applyNumberFormat="1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40" xfId="2" applyNumberFormat="1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 shrinkToFit="1"/>
    </xf>
    <xf numFmtId="38" fontId="5" fillId="0" borderId="13" xfId="2" applyFont="1" applyFill="1" applyBorder="1" applyAlignment="1">
      <alignment horizontal="center" vertical="center" shrinkToFit="1"/>
    </xf>
    <xf numFmtId="0" fontId="5" fillId="0" borderId="19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42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9" fillId="0" borderId="42" xfId="6" applyFont="1" applyBorder="1" applyAlignment="1">
      <alignment horizontal="center" vertical="center"/>
    </xf>
    <xf numFmtId="49" fontId="5" fillId="0" borderId="19" xfId="8" applyNumberFormat="1" applyFont="1" applyFill="1" applyBorder="1" applyAlignment="1">
      <alignment horizontal="center" vertical="center" shrinkToFit="1"/>
    </xf>
    <xf numFmtId="49" fontId="5" fillId="0" borderId="18" xfId="8" applyNumberFormat="1" applyFont="1" applyFill="1" applyBorder="1" applyAlignment="1">
      <alignment horizontal="center" vertical="center" shrinkToFit="1"/>
    </xf>
    <xf numFmtId="0" fontId="11" fillId="0" borderId="71" xfId="8" applyFont="1" applyFill="1" applyBorder="1" applyAlignment="1">
      <alignment horizontal="center" vertical="center"/>
    </xf>
    <xf numFmtId="0" fontId="11" fillId="0" borderId="31" xfId="8" applyFont="1" applyFill="1" applyBorder="1" applyAlignment="1">
      <alignment horizontal="center" vertical="center"/>
    </xf>
    <xf numFmtId="0" fontId="11" fillId="0" borderId="29" xfId="8" applyFont="1" applyFill="1" applyBorder="1" applyAlignment="1">
      <alignment horizontal="center" vertical="center" wrapText="1"/>
    </xf>
    <xf numFmtId="0" fontId="11" fillId="0" borderId="39" xfId="8" applyFont="1" applyFill="1" applyBorder="1" applyAlignment="1">
      <alignment horizontal="center" vertical="center"/>
    </xf>
    <xf numFmtId="0" fontId="11" fillId="0" borderId="32" xfId="8" applyFont="1" applyFill="1" applyBorder="1" applyAlignment="1">
      <alignment horizontal="center" vertical="center"/>
    </xf>
    <xf numFmtId="0" fontId="11" fillId="0" borderId="33" xfId="8" applyFont="1" applyFill="1" applyBorder="1" applyAlignment="1">
      <alignment horizontal="center" vertical="center"/>
    </xf>
    <xf numFmtId="0" fontId="11" fillId="0" borderId="0" xfId="8" applyFont="1" applyFill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11" fillId="0" borderId="33" xfId="8" applyFont="1" applyFill="1" applyBorder="1" applyAlignment="1">
      <alignment horizontal="center" vertical="center" wrapText="1"/>
    </xf>
    <xf numFmtId="0" fontId="11" fillId="0" borderId="31" xfId="7" applyFont="1" applyBorder="1" applyAlignment="1">
      <alignment horizontal="center" vertical="center"/>
    </xf>
    <xf numFmtId="0" fontId="11" fillId="0" borderId="67" xfId="8" applyFont="1" applyFill="1" applyBorder="1" applyAlignment="1">
      <alignment horizontal="center" vertical="center" wrapText="1"/>
    </xf>
    <xf numFmtId="0" fontId="11" fillId="0" borderId="42" xfId="8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40" xfId="7" applyFont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5" fillId="0" borderId="39" xfId="8" applyNumberFormat="1" applyFont="1" applyFill="1" applyBorder="1" applyAlignment="1">
      <alignment horizontal="center" vertical="center"/>
    </xf>
    <xf numFmtId="0" fontId="39" fillId="0" borderId="29" xfId="8" applyFont="1" applyFill="1" applyBorder="1" applyAlignment="1">
      <alignment horizontal="center" vertical="center" wrapText="1"/>
    </xf>
    <xf numFmtId="0" fontId="5" fillId="0" borderId="24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/>
    </xf>
    <xf numFmtId="0" fontId="12" fillId="0" borderId="16" xfId="16" applyFont="1" applyBorder="1" applyAlignment="1">
      <alignment horizontal="left" vertical="center"/>
    </xf>
  </cellXfs>
  <cellStyles count="18">
    <cellStyle name="Excel Built-in Explanatory Text 2" xfId="6" xr:uid="{00000000-0005-0000-0000-000000000000}"/>
    <cellStyle name="桁区切り" xfId="10" builtinId="6"/>
    <cellStyle name="桁区切り 2" xfId="2" xr:uid="{00000000-0005-0000-0000-000001000000}"/>
    <cellStyle name="標準" xfId="0" builtinId="0"/>
    <cellStyle name="標準 2 2 2" xfId="7" xr:uid="{00000000-0005-0000-0000-000003000000}"/>
    <cellStyle name="標準 3" xfId="3" xr:uid="{00000000-0005-0000-0000-000004000000}"/>
    <cellStyle name="標準 3 3" xfId="4" xr:uid="{00000000-0005-0000-0000-000005000000}"/>
    <cellStyle name="標準 4 2" xfId="1" xr:uid="{00000000-0005-0000-0000-000006000000}"/>
    <cellStyle name="標準 5" xfId="5" xr:uid="{00000000-0005-0000-0000-000007000000}"/>
    <cellStyle name="標準 6" xfId="9" xr:uid="{00000000-0005-0000-0000-000008000000}"/>
    <cellStyle name="標準_1511ス教室" xfId="12" xr:uid="{8595F281-010F-4D45-891B-DEEC633C7B34}"/>
    <cellStyle name="標準_1512ス講習" xfId="13" xr:uid="{18775663-BADF-40F2-92FC-DF36F7D362C0}"/>
    <cellStyle name="標準_Book4" xfId="11" xr:uid="{1D883E15-BBBD-48C1-950F-3CF6FDB2D65B}"/>
    <cellStyle name="標準_Sheet1" xfId="8" xr:uid="{00000000-0005-0000-0000-000009000000}"/>
    <cellStyle name="標準_Sheet1 2 2 2" xfId="15" xr:uid="{4A34D05E-73A2-4AC5-9006-570D52B4C619}"/>
    <cellStyle name="標準_Sheet1 2 4" xfId="17" xr:uid="{E477C202-4A2F-4E63-88AC-5223E5DD6AC9}"/>
    <cellStyle name="標準_Sheet1 3 4" xfId="14" xr:uid="{FA4B8F84-52E9-4DEE-A1B0-F929AE2DA621}"/>
    <cellStyle name="標準_Sheet1 5 2" xfId="16" xr:uid="{CF6246EF-2755-47E3-B87D-15739A421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view="pageBreakPreview" zoomScaleNormal="100" zoomScaleSheetLayoutView="100" workbookViewId="0"/>
  </sheetViews>
  <sheetFormatPr defaultColWidth="9" defaultRowHeight="13.2"/>
  <cols>
    <col min="1" max="1" width="9.69921875" style="4" customWidth="1"/>
    <col min="2" max="13" width="5" style="1" customWidth="1"/>
    <col min="14" max="15" width="6.59765625" style="1" bestFit="1" customWidth="1"/>
    <col min="16" max="28" width="5" style="1" customWidth="1"/>
    <col min="29" max="30" width="8.8984375" style="1" customWidth="1"/>
    <col min="31" max="16384" width="9" style="1"/>
  </cols>
  <sheetData>
    <row r="1" spans="1:30" ht="29.25" customHeight="1" thickBot="1">
      <c r="A1" s="46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5" t="s">
        <v>34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31"/>
    </row>
    <row r="2" spans="1:30" ht="17.25" customHeight="1">
      <c r="A2" s="541" t="s">
        <v>4</v>
      </c>
      <c r="B2" s="543" t="s">
        <v>33</v>
      </c>
      <c r="C2" s="547" t="s">
        <v>0</v>
      </c>
      <c r="D2" s="43"/>
      <c r="E2" s="543" t="s">
        <v>32</v>
      </c>
      <c r="F2" s="543"/>
      <c r="G2" s="543"/>
      <c r="H2" s="543" t="s">
        <v>31</v>
      </c>
      <c r="I2" s="543"/>
      <c r="J2" s="543"/>
      <c r="K2" s="543" t="s">
        <v>30</v>
      </c>
      <c r="L2" s="543"/>
      <c r="M2" s="543"/>
      <c r="N2" s="543" t="s">
        <v>29</v>
      </c>
      <c r="O2" s="543"/>
      <c r="P2" s="547"/>
    </row>
    <row r="3" spans="1:30" ht="17.25" customHeight="1">
      <c r="A3" s="542"/>
      <c r="B3" s="544"/>
      <c r="C3" s="544"/>
      <c r="D3" s="42" t="s">
        <v>28</v>
      </c>
      <c r="E3" s="42" t="s">
        <v>1</v>
      </c>
      <c r="F3" s="42" t="s">
        <v>2</v>
      </c>
      <c r="G3" s="42" t="s">
        <v>3</v>
      </c>
      <c r="H3" s="42" t="s">
        <v>1</v>
      </c>
      <c r="I3" s="42" t="s">
        <v>2</v>
      </c>
      <c r="J3" s="42" t="s">
        <v>3</v>
      </c>
      <c r="K3" s="42" t="s">
        <v>1</v>
      </c>
      <c r="L3" s="42" t="s">
        <v>2</v>
      </c>
      <c r="M3" s="42" t="s">
        <v>3</v>
      </c>
      <c r="N3" s="42" t="s">
        <v>1</v>
      </c>
      <c r="O3" s="42" t="s">
        <v>2</v>
      </c>
      <c r="P3" s="41" t="s">
        <v>3</v>
      </c>
    </row>
    <row r="4" spans="1:30" ht="14.25" customHeight="1">
      <c r="A4" s="27" t="s">
        <v>36</v>
      </c>
      <c r="B4" s="40">
        <v>17</v>
      </c>
      <c r="C4" s="16">
        <v>297</v>
      </c>
      <c r="D4" s="16">
        <v>50</v>
      </c>
      <c r="E4" s="16">
        <v>495</v>
      </c>
      <c r="F4" s="16">
        <v>149</v>
      </c>
      <c r="G4" s="16">
        <v>346</v>
      </c>
      <c r="H4" s="16">
        <v>7745</v>
      </c>
      <c r="I4" s="16">
        <v>3953</v>
      </c>
      <c r="J4" s="16">
        <v>3792</v>
      </c>
      <c r="K4" s="16">
        <v>1233</v>
      </c>
      <c r="L4" s="16">
        <v>637</v>
      </c>
      <c r="M4" s="16">
        <v>596</v>
      </c>
      <c r="N4" s="16">
        <v>1245</v>
      </c>
      <c r="O4" s="16">
        <v>651</v>
      </c>
      <c r="P4" s="16">
        <v>594</v>
      </c>
    </row>
    <row r="5" spans="1:30" s="2" customFormat="1" ht="14.25" customHeight="1">
      <c r="A5" s="27" t="s">
        <v>37</v>
      </c>
      <c r="B5" s="40">
        <v>17</v>
      </c>
      <c r="C5" s="16">
        <v>298</v>
      </c>
      <c r="D5" s="16">
        <v>56</v>
      </c>
      <c r="E5" s="16">
        <v>508</v>
      </c>
      <c r="F5" s="16">
        <v>153</v>
      </c>
      <c r="G5" s="16">
        <v>355</v>
      </c>
      <c r="H5" s="16">
        <v>7670</v>
      </c>
      <c r="I5" s="16">
        <v>3945</v>
      </c>
      <c r="J5" s="16">
        <v>3725</v>
      </c>
      <c r="K5" s="16">
        <v>1283</v>
      </c>
      <c r="L5" s="16">
        <v>678</v>
      </c>
      <c r="M5" s="16">
        <v>605</v>
      </c>
      <c r="N5" s="16">
        <v>1228</v>
      </c>
      <c r="O5" s="16">
        <v>634</v>
      </c>
      <c r="P5" s="16">
        <v>594</v>
      </c>
    </row>
    <row r="6" spans="1:30" s="2" customFormat="1" ht="14.25" customHeight="1">
      <c r="A6" s="27" t="s">
        <v>38</v>
      </c>
      <c r="B6" s="40">
        <v>17</v>
      </c>
      <c r="C6" s="16">
        <v>305</v>
      </c>
      <c r="D6" s="16">
        <v>59</v>
      </c>
      <c r="E6" s="16">
        <v>519</v>
      </c>
      <c r="F6" s="16">
        <v>148</v>
      </c>
      <c r="G6" s="16">
        <v>371</v>
      </c>
      <c r="H6" s="16">
        <v>7554</v>
      </c>
      <c r="I6" s="16">
        <v>3867</v>
      </c>
      <c r="J6" s="16">
        <v>3687</v>
      </c>
      <c r="K6" s="16">
        <v>1229</v>
      </c>
      <c r="L6" s="16">
        <v>599</v>
      </c>
      <c r="M6" s="16">
        <v>630</v>
      </c>
      <c r="N6" s="16">
        <v>1270</v>
      </c>
      <c r="O6" s="16">
        <v>667</v>
      </c>
      <c r="P6" s="16">
        <v>603</v>
      </c>
    </row>
    <row r="7" spans="1:30" ht="14.25" customHeight="1">
      <c r="A7" s="27" t="s">
        <v>39</v>
      </c>
      <c r="B7" s="40">
        <v>17</v>
      </c>
      <c r="C7" s="16">
        <v>308</v>
      </c>
      <c r="D7" s="16">
        <v>63</v>
      </c>
      <c r="E7" s="16">
        <v>530</v>
      </c>
      <c r="F7" s="16">
        <v>155</v>
      </c>
      <c r="G7" s="16">
        <v>375</v>
      </c>
      <c r="H7" s="26">
        <v>7443</v>
      </c>
      <c r="I7" s="26">
        <v>3781</v>
      </c>
      <c r="J7" s="26">
        <v>3662</v>
      </c>
      <c r="K7" s="26">
        <v>1166</v>
      </c>
      <c r="L7" s="26">
        <v>575</v>
      </c>
      <c r="M7" s="26">
        <v>591</v>
      </c>
      <c r="N7" s="26">
        <v>1233</v>
      </c>
      <c r="O7" s="26">
        <v>600</v>
      </c>
      <c r="P7" s="26">
        <v>633</v>
      </c>
    </row>
    <row r="8" spans="1:30" s="20" customFormat="1" ht="14.25" customHeight="1">
      <c r="A8" s="19" t="s">
        <v>42</v>
      </c>
      <c r="B8" s="38">
        <v>17</v>
      </c>
      <c r="C8" s="18">
        <f>SUM(C10:C26)</f>
        <v>307</v>
      </c>
      <c r="D8" s="18">
        <f t="shared" ref="D8:P8" si="0">SUM(D10:D26)</f>
        <v>65</v>
      </c>
      <c r="E8" s="18">
        <f>SUM(E10:E26)</f>
        <v>479</v>
      </c>
      <c r="F8" s="18">
        <f t="shared" si="0"/>
        <v>144</v>
      </c>
      <c r="G8" s="18">
        <f t="shared" si="0"/>
        <v>335</v>
      </c>
      <c r="H8" s="18">
        <f>SUM(H10:H26)</f>
        <v>7231</v>
      </c>
      <c r="I8" s="18">
        <f>SUM(I10:I26)</f>
        <v>3699</v>
      </c>
      <c r="J8" s="18">
        <f>SUM(J10:J26)</f>
        <v>3532</v>
      </c>
      <c r="K8" s="18">
        <f t="shared" si="0"/>
        <v>1099</v>
      </c>
      <c r="L8" s="18">
        <f t="shared" si="0"/>
        <v>567</v>
      </c>
      <c r="M8" s="18">
        <f t="shared" si="0"/>
        <v>532</v>
      </c>
      <c r="N8" s="18">
        <f t="shared" si="0"/>
        <v>1171</v>
      </c>
      <c r="O8" s="18">
        <f t="shared" si="0"/>
        <v>581</v>
      </c>
      <c r="P8" s="18">
        <f t="shared" si="0"/>
        <v>590</v>
      </c>
      <c r="R8" s="21"/>
      <c r="S8" s="21"/>
      <c r="T8" s="21"/>
    </row>
    <row r="9" spans="1:30" ht="10.5" customHeight="1">
      <c r="A9" s="19"/>
      <c r="B9" s="3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30" ht="14.25" customHeight="1">
      <c r="A10" s="14" t="s">
        <v>21</v>
      </c>
      <c r="B10" s="39"/>
      <c r="C10" s="36">
        <v>35</v>
      </c>
      <c r="D10" s="36">
        <v>7</v>
      </c>
      <c r="E10" s="37">
        <f>F10+G10</f>
        <v>50</v>
      </c>
      <c r="F10" s="36">
        <v>12</v>
      </c>
      <c r="G10" s="36">
        <v>38</v>
      </c>
      <c r="H10" s="13">
        <f>I10+J10</f>
        <v>895</v>
      </c>
      <c r="I10" s="13">
        <f>L10+O10+C36+F36+I36+L36</f>
        <v>457</v>
      </c>
      <c r="J10" s="13">
        <f>M10+P10+D36+G36+J36+M36</f>
        <v>438</v>
      </c>
      <c r="K10" s="13">
        <f>L10+M10</f>
        <v>149</v>
      </c>
      <c r="L10" s="36">
        <v>71</v>
      </c>
      <c r="M10" s="36">
        <v>78</v>
      </c>
      <c r="N10" s="13">
        <f>O10+P10</f>
        <v>172</v>
      </c>
      <c r="O10" s="36">
        <v>83</v>
      </c>
      <c r="P10" s="36">
        <v>89</v>
      </c>
    </row>
    <row r="11" spans="1:30" ht="14.25" customHeight="1">
      <c r="A11" s="14" t="s">
        <v>20</v>
      </c>
      <c r="B11" s="39"/>
      <c r="C11" s="36">
        <v>18</v>
      </c>
      <c r="D11" s="36">
        <v>2</v>
      </c>
      <c r="E11" s="37">
        <f t="shared" ref="E11:E26" si="1">F11+G11</f>
        <v>31</v>
      </c>
      <c r="F11" s="36">
        <v>6</v>
      </c>
      <c r="G11" s="36">
        <v>25</v>
      </c>
      <c r="H11" s="13">
        <f t="shared" ref="H11:H26" si="2">I11+J11</f>
        <v>456</v>
      </c>
      <c r="I11" s="13">
        <f t="shared" ref="I11:J11" si="3">L11+O11+C37+F37+I37+L37</f>
        <v>234</v>
      </c>
      <c r="J11" s="13">
        <f t="shared" si="3"/>
        <v>222</v>
      </c>
      <c r="K11" s="13">
        <f t="shared" ref="K11:K26" si="4">L11+M11</f>
        <v>82</v>
      </c>
      <c r="L11" s="36">
        <v>43</v>
      </c>
      <c r="M11" s="36">
        <v>39</v>
      </c>
      <c r="N11" s="13">
        <f t="shared" ref="N11:N26" si="5">O11+P11</f>
        <v>79</v>
      </c>
      <c r="O11" s="36">
        <v>38</v>
      </c>
      <c r="P11" s="36">
        <v>41</v>
      </c>
    </row>
    <row r="12" spans="1:30" ht="14.25" customHeight="1">
      <c r="A12" s="14" t="s">
        <v>19</v>
      </c>
      <c r="B12" s="39"/>
      <c r="C12" s="36">
        <v>16</v>
      </c>
      <c r="D12" s="36">
        <v>3</v>
      </c>
      <c r="E12" s="37">
        <f t="shared" si="1"/>
        <v>28</v>
      </c>
      <c r="F12" s="36">
        <v>8</v>
      </c>
      <c r="G12" s="36">
        <v>20</v>
      </c>
      <c r="H12" s="13">
        <f t="shared" si="2"/>
        <v>422</v>
      </c>
      <c r="I12" s="13">
        <f t="shared" ref="I12:J12" si="6">L12+O12+C38+F38+I38+L38</f>
        <v>213</v>
      </c>
      <c r="J12" s="13">
        <f t="shared" si="6"/>
        <v>209</v>
      </c>
      <c r="K12" s="13">
        <f t="shared" si="4"/>
        <v>71</v>
      </c>
      <c r="L12" s="36">
        <v>35</v>
      </c>
      <c r="M12" s="36">
        <v>36</v>
      </c>
      <c r="N12" s="13">
        <f t="shared" si="5"/>
        <v>58</v>
      </c>
      <c r="O12" s="36">
        <v>23</v>
      </c>
      <c r="P12" s="36">
        <v>35</v>
      </c>
    </row>
    <row r="13" spans="1:30" ht="14.25" customHeight="1">
      <c r="A13" s="14" t="s">
        <v>18</v>
      </c>
      <c r="B13" s="39"/>
      <c r="C13" s="36">
        <v>8</v>
      </c>
      <c r="D13" s="36">
        <v>2</v>
      </c>
      <c r="E13" s="37">
        <f t="shared" si="1"/>
        <v>15</v>
      </c>
      <c r="F13" s="36">
        <v>4</v>
      </c>
      <c r="G13" s="36">
        <v>11</v>
      </c>
      <c r="H13" s="13">
        <f t="shared" si="2"/>
        <v>151</v>
      </c>
      <c r="I13" s="13">
        <f t="shared" ref="I13:J13" si="7">L13+O13+C39+F39+I39+L39</f>
        <v>71</v>
      </c>
      <c r="J13" s="13">
        <f t="shared" si="7"/>
        <v>80</v>
      </c>
      <c r="K13" s="13">
        <f t="shared" si="4"/>
        <v>19</v>
      </c>
      <c r="L13" s="36">
        <v>8</v>
      </c>
      <c r="M13" s="36">
        <v>11</v>
      </c>
      <c r="N13" s="13">
        <f t="shared" si="5"/>
        <v>18</v>
      </c>
      <c r="O13" s="36">
        <v>8</v>
      </c>
      <c r="P13" s="36">
        <v>10</v>
      </c>
    </row>
    <row r="14" spans="1:30" ht="14.25" customHeight="1">
      <c r="A14" s="14" t="s">
        <v>17</v>
      </c>
      <c r="B14" s="39"/>
      <c r="C14" s="36">
        <v>15</v>
      </c>
      <c r="D14" s="36">
        <v>3</v>
      </c>
      <c r="E14" s="37">
        <f t="shared" si="1"/>
        <v>24</v>
      </c>
      <c r="F14" s="36">
        <v>7</v>
      </c>
      <c r="G14" s="36">
        <v>17</v>
      </c>
      <c r="H14" s="13">
        <f t="shared" si="2"/>
        <v>294</v>
      </c>
      <c r="I14" s="13">
        <f t="shared" ref="I14:J14" si="8">L14+O14+C40+F40+I40+L40</f>
        <v>154</v>
      </c>
      <c r="J14" s="13">
        <f t="shared" si="8"/>
        <v>140</v>
      </c>
      <c r="K14" s="13">
        <f t="shared" si="4"/>
        <v>48</v>
      </c>
      <c r="L14" s="36">
        <v>26</v>
      </c>
      <c r="M14" s="36">
        <v>22</v>
      </c>
      <c r="N14" s="13">
        <f t="shared" si="5"/>
        <v>45</v>
      </c>
      <c r="O14" s="36">
        <v>22</v>
      </c>
      <c r="P14" s="36">
        <v>23</v>
      </c>
    </row>
    <row r="15" spans="1:30" ht="14.25" customHeight="1">
      <c r="A15" s="14" t="s">
        <v>16</v>
      </c>
      <c r="B15" s="39"/>
      <c r="C15" s="36">
        <v>8</v>
      </c>
      <c r="D15" s="36">
        <v>2</v>
      </c>
      <c r="E15" s="37">
        <f t="shared" si="1"/>
        <v>12</v>
      </c>
      <c r="F15" s="36">
        <v>4</v>
      </c>
      <c r="G15" s="36">
        <v>8</v>
      </c>
      <c r="H15" s="13">
        <f t="shared" si="2"/>
        <v>119</v>
      </c>
      <c r="I15" s="13">
        <f t="shared" ref="I15:J15" si="9">L15+O15+C41+F41+I41+L41</f>
        <v>66</v>
      </c>
      <c r="J15" s="13">
        <f t="shared" si="9"/>
        <v>53</v>
      </c>
      <c r="K15" s="13">
        <f t="shared" si="4"/>
        <v>21</v>
      </c>
      <c r="L15" s="36">
        <v>13</v>
      </c>
      <c r="M15" s="36">
        <v>8</v>
      </c>
      <c r="N15" s="13">
        <f t="shared" si="5"/>
        <v>19</v>
      </c>
      <c r="O15" s="36">
        <v>9</v>
      </c>
      <c r="P15" s="36">
        <v>10</v>
      </c>
    </row>
    <row r="16" spans="1:30" ht="14.25" customHeight="1">
      <c r="A16" s="14" t="s">
        <v>15</v>
      </c>
      <c r="B16" s="39"/>
      <c r="C16" s="36">
        <v>28</v>
      </c>
      <c r="D16" s="36">
        <v>6</v>
      </c>
      <c r="E16" s="37">
        <f t="shared" si="1"/>
        <v>44</v>
      </c>
      <c r="F16" s="36">
        <v>18</v>
      </c>
      <c r="G16" s="36">
        <v>26</v>
      </c>
      <c r="H16" s="13">
        <f t="shared" si="2"/>
        <v>710</v>
      </c>
      <c r="I16" s="13">
        <f t="shared" ref="I16:J16" si="10">L16+O16+C42+F42+I42+L42</f>
        <v>360</v>
      </c>
      <c r="J16" s="13">
        <f t="shared" si="10"/>
        <v>350</v>
      </c>
      <c r="K16" s="13">
        <f t="shared" si="4"/>
        <v>107</v>
      </c>
      <c r="L16" s="36">
        <v>55</v>
      </c>
      <c r="M16" s="36">
        <v>52</v>
      </c>
      <c r="N16" s="13">
        <f t="shared" si="5"/>
        <v>98</v>
      </c>
      <c r="O16" s="36">
        <v>51</v>
      </c>
      <c r="P16" s="36">
        <v>47</v>
      </c>
    </row>
    <row r="17" spans="1:30" ht="14.25" customHeight="1">
      <c r="A17" s="14" t="s">
        <v>14</v>
      </c>
      <c r="B17" s="39"/>
      <c r="C17" s="36">
        <v>23</v>
      </c>
      <c r="D17" s="36">
        <v>5</v>
      </c>
      <c r="E17" s="37">
        <f t="shared" si="1"/>
        <v>33</v>
      </c>
      <c r="F17" s="36">
        <v>10</v>
      </c>
      <c r="G17" s="36">
        <v>23</v>
      </c>
      <c r="H17" s="13">
        <f t="shared" si="2"/>
        <v>601</v>
      </c>
      <c r="I17" s="13">
        <f t="shared" ref="I17:J17" si="11">L17+O17+C43+F43+I43+L43</f>
        <v>300</v>
      </c>
      <c r="J17" s="13">
        <f t="shared" si="11"/>
        <v>301</v>
      </c>
      <c r="K17" s="13">
        <f t="shared" si="4"/>
        <v>94</v>
      </c>
      <c r="L17" s="36">
        <v>48</v>
      </c>
      <c r="M17" s="36">
        <v>46</v>
      </c>
      <c r="N17" s="13">
        <f t="shared" si="5"/>
        <v>97</v>
      </c>
      <c r="O17" s="36">
        <v>47</v>
      </c>
      <c r="P17" s="36">
        <v>50</v>
      </c>
    </row>
    <row r="18" spans="1:30" ht="14.25" customHeight="1">
      <c r="A18" s="14" t="s">
        <v>13</v>
      </c>
      <c r="B18" s="39"/>
      <c r="C18" s="36">
        <v>25</v>
      </c>
      <c r="D18" s="36">
        <v>6</v>
      </c>
      <c r="E18" s="37">
        <f t="shared" si="1"/>
        <v>41</v>
      </c>
      <c r="F18" s="36">
        <v>15</v>
      </c>
      <c r="G18" s="36">
        <v>26</v>
      </c>
      <c r="H18" s="13">
        <f t="shared" si="2"/>
        <v>644</v>
      </c>
      <c r="I18" s="13">
        <f t="shared" ref="I18:J18" si="12">L18+O18+C44+F44+I44+L44</f>
        <v>325</v>
      </c>
      <c r="J18" s="13">
        <f t="shared" si="12"/>
        <v>319</v>
      </c>
      <c r="K18" s="13">
        <f t="shared" si="4"/>
        <v>97</v>
      </c>
      <c r="L18" s="36">
        <v>52</v>
      </c>
      <c r="M18" s="36">
        <v>45</v>
      </c>
      <c r="N18" s="13">
        <f t="shared" si="5"/>
        <v>100</v>
      </c>
      <c r="O18" s="36">
        <v>45</v>
      </c>
      <c r="P18" s="36">
        <v>55</v>
      </c>
    </row>
    <row r="19" spans="1:30" ht="14.25" customHeight="1">
      <c r="A19" s="14" t="s">
        <v>12</v>
      </c>
      <c r="B19" s="39"/>
      <c r="C19" s="36">
        <v>26</v>
      </c>
      <c r="D19" s="36">
        <v>7</v>
      </c>
      <c r="E19" s="37">
        <f t="shared" si="1"/>
        <v>38</v>
      </c>
      <c r="F19" s="36">
        <v>14</v>
      </c>
      <c r="G19" s="36">
        <v>24</v>
      </c>
      <c r="H19" s="13">
        <f t="shared" si="2"/>
        <v>605</v>
      </c>
      <c r="I19" s="13">
        <f t="shared" ref="I19:J19" si="13">L19+O19+C45+F45+I45+L45</f>
        <v>313</v>
      </c>
      <c r="J19" s="13">
        <f t="shared" si="13"/>
        <v>292</v>
      </c>
      <c r="K19" s="13">
        <f t="shared" si="4"/>
        <v>77</v>
      </c>
      <c r="L19" s="36">
        <v>45</v>
      </c>
      <c r="M19" s="36">
        <v>32</v>
      </c>
      <c r="N19" s="13">
        <f t="shared" si="5"/>
        <v>105</v>
      </c>
      <c r="O19" s="36">
        <v>54</v>
      </c>
      <c r="P19" s="36">
        <v>51</v>
      </c>
    </row>
    <row r="20" spans="1:30" ht="14.25" customHeight="1">
      <c r="A20" s="14" t="s">
        <v>11</v>
      </c>
      <c r="B20" s="39"/>
      <c r="C20" s="36">
        <v>7</v>
      </c>
      <c r="D20" s="36">
        <v>1</v>
      </c>
      <c r="E20" s="37">
        <f t="shared" si="1"/>
        <v>12</v>
      </c>
      <c r="F20" s="36">
        <v>6</v>
      </c>
      <c r="G20" s="36">
        <v>6</v>
      </c>
      <c r="H20" s="13">
        <f t="shared" si="2"/>
        <v>102</v>
      </c>
      <c r="I20" s="13">
        <f t="shared" ref="I20:J20" si="14">L20+O20+C46+F46+I46+L46</f>
        <v>62</v>
      </c>
      <c r="J20" s="13">
        <f t="shared" si="14"/>
        <v>40</v>
      </c>
      <c r="K20" s="13">
        <f t="shared" si="4"/>
        <v>13</v>
      </c>
      <c r="L20" s="36">
        <v>7</v>
      </c>
      <c r="M20" s="36">
        <v>6</v>
      </c>
      <c r="N20" s="13">
        <f t="shared" si="5"/>
        <v>16</v>
      </c>
      <c r="O20" s="36">
        <v>11</v>
      </c>
      <c r="P20" s="36">
        <v>5</v>
      </c>
    </row>
    <row r="21" spans="1:30" ht="14.25" customHeight="1">
      <c r="A21" s="14" t="s">
        <v>10</v>
      </c>
      <c r="B21" s="39"/>
      <c r="C21" s="36">
        <v>9</v>
      </c>
      <c r="D21" s="36">
        <v>2</v>
      </c>
      <c r="E21" s="37">
        <f t="shared" si="1"/>
        <v>17</v>
      </c>
      <c r="F21" s="36">
        <v>5</v>
      </c>
      <c r="G21" s="36">
        <v>12</v>
      </c>
      <c r="H21" s="13">
        <f t="shared" si="2"/>
        <v>149</v>
      </c>
      <c r="I21" s="13">
        <f t="shared" ref="I21:J21" si="15">L21+O21+C47+F47+I47+L47</f>
        <v>78</v>
      </c>
      <c r="J21" s="13">
        <f t="shared" si="15"/>
        <v>71</v>
      </c>
      <c r="K21" s="13">
        <f t="shared" si="4"/>
        <v>23</v>
      </c>
      <c r="L21" s="36">
        <v>15</v>
      </c>
      <c r="M21" s="36">
        <v>8</v>
      </c>
      <c r="N21" s="13">
        <f t="shared" si="5"/>
        <v>19</v>
      </c>
      <c r="O21" s="36">
        <v>10</v>
      </c>
      <c r="P21" s="36">
        <v>9</v>
      </c>
    </row>
    <row r="22" spans="1:30" ht="14.25" customHeight="1">
      <c r="A22" s="14" t="s">
        <v>9</v>
      </c>
      <c r="B22" s="39"/>
      <c r="C22" s="36">
        <v>16</v>
      </c>
      <c r="D22" s="36">
        <v>3</v>
      </c>
      <c r="E22" s="37">
        <f t="shared" si="1"/>
        <v>23</v>
      </c>
      <c r="F22" s="36">
        <v>7</v>
      </c>
      <c r="G22" s="36">
        <v>16</v>
      </c>
      <c r="H22" s="13">
        <f t="shared" si="2"/>
        <v>362</v>
      </c>
      <c r="I22" s="13">
        <f t="shared" ref="I22:J22" si="16">L22+O22+C48+F48+I48+L48</f>
        <v>200</v>
      </c>
      <c r="J22" s="13">
        <f t="shared" si="16"/>
        <v>162</v>
      </c>
      <c r="K22" s="13">
        <f t="shared" si="4"/>
        <v>43</v>
      </c>
      <c r="L22" s="36">
        <v>22</v>
      </c>
      <c r="M22" s="36">
        <v>21</v>
      </c>
      <c r="N22" s="13">
        <f t="shared" si="5"/>
        <v>72</v>
      </c>
      <c r="O22" s="36">
        <v>44</v>
      </c>
      <c r="P22" s="36">
        <v>28</v>
      </c>
    </row>
    <row r="23" spans="1:30" ht="14.25" customHeight="1">
      <c r="A23" s="14" t="s">
        <v>8</v>
      </c>
      <c r="B23" s="39"/>
      <c r="C23" s="36">
        <v>8</v>
      </c>
      <c r="D23" s="36">
        <v>2</v>
      </c>
      <c r="E23" s="37">
        <f t="shared" si="1"/>
        <v>13</v>
      </c>
      <c r="F23" s="36">
        <v>5</v>
      </c>
      <c r="G23" s="36">
        <v>8</v>
      </c>
      <c r="H23" s="13">
        <f t="shared" si="2"/>
        <v>156</v>
      </c>
      <c r="I23" s="13">
        <f t="shared" ref="I23:J23" si="17">L23+O23+C49+F49+I49+L49</f>
        <v>83</v>
      </c>
      <c r="J23" s="13">
        <f t="shared" si="17"/>
        <v>73</v>
      </c>
      <c r="K23" s="13">
        <f t="shared" si="4"/>
        <v>24</v>
      </c>
      <c r="L23" s="36">
        <v>12</v>
      </c>
      <c r="M23" s="36">
        <v>12</v>
      </c>
      <c r="N23" s="13">
        <f t="shared" si="5"/>
        <v>17</v>
      </c>
      <c r="O23" s="36">
        <v>11</v>
      </c>
      <c r="P23" s="36">
        <v>6</v>
      </c>
    </row>
    <row r="24" spans="1:30" ht="14.25" customHeight="1">
      <c r="A24" s="14" t="s">
        <v>7</v>
      </c>
      <c r="B24" s="39"/>
      <c r="C24" s="36">
        <v>29</v>
      </c>
      <c r="D24" s="36">
        <v>5</v>
      </c>
      <c r="E24" s="37">
        <f t="shared" si="1"/>
        <v>47</v>
      </c>
      <c r="F24" s="36">
        <v>10</v>
      </c>
      <c r="G24" s="36">
        <v>37</v>
      </c>
      <c r="H24" s="13">
        <f t="shared" si="2"/>
        <v>755</v>
      </c>
      <c r="I24" s="13">
        <f t="shared" ref="I24:J24" si="18">L24+O24+C50+F50+I50+L50</f>
        <v>378</v>
      </c>
      <c r="J24" s="13">
        <f t="shared" si="18"/>
        <v>377</v>
      </c>
      <c r="K24" s="13">
        <f t="shared" si="4"/>
        <v>118</v>
      </c>
      <c r="L24" s="36">
        <v>61</v>
      </c>
      <c r="M24" s="36">
        <v>57</v>
      </c>
      <c r="N24" s="13">
        <f t="shared" si="5"/>
        <v>118</v>
      </c>
      <c r="O24" s="36">
        <v>58</v>
      </c>
      <c r="P24" s="36">
        <v>60</v>
      </c>
    </row>
    <row r="25" spans="1:30" ht="14.25" customHeight="1">
      <c r="A25" s="14" t="s">
        <v>6</v>
      </c>
      <c r="B25" s="39"/>
      <c r="C25" s="36">
        <v>19</v>
      </c>
      <c r="D25" s="36">
        <v>4</v>
      </c>
      <c r="E25" s="37">
        <f t="shared" si="1"/>
        <v>27</v>
      </c>
      <c r="F25" s="36">
        <v>6</v>
      </c>
      <c r="G25" s="36">
        <v>21</v>
      </c>
      <c r="H25" s="13">
        <f t="shared" si="2"/>
        <v>453</v>
      </c>
      <c r="I25" s="13">
        <f t="shared" ref="I25:J25" si="19">L25+O25+C51+F51+I51+L51</f>
        <v>224</v>
      </c>
      <c r="J25" s="13">
        <f t="shared" si="19"/>
        <v>229</v>
      </c>
      <c r="K25" s="13">
        <f t="shared" si="4"/>
        <v>63</v>
      </c>
      <c r="L25" s="36">
        <v>26</v>
      </c>
      <c r="M25" s="36">
        <v>37</v>
      </c>
      <c r="N25" s="13">
        <f t="shared" si="5"/>
        <v>82</v>
      </c>
      <c r="O25" s="36">
        <v>42</v>
      </c>
      <c r="P25" s="36">
        <v>40</v>
      </c>
    </row>
    <row r="26" spans="1:30" ht="14.25" customHeight="1" thickBot="1">
      <c r="A26" s="10" t="s">
        <v>5</v>
      </c>
      <c r="B26" s="38"/>
      <c r="C26" s="36">
        <v>17</v>
      </c>
      <c r="D26" s="36">
        <v>5</v>
      </c>
      <c r="E26" s="37">
        <f t="shared" si="1"/>
        <v>24</v>
      </c>
      <c r="F26" s="36">
        <v>7</v>
      </c>
      <c r="G26" s="36">
        <v>17</v>
      </c>
      <c r="H26" s="13">
        <f t="shared" si="2"/>
        <v>357</v>
      </c>
      <c r="I26" s="13">
        <f t="shared" ref="I26:J26" si="20">L26+O26+C52+F52+I52+L52</f>
        <v>181</v>
      </c>
      <c r="J26" s="13">
        <f t="shared" si="20"/>
        <v>176</v>
      </c>
      <c r="K26" s="13">
        <f t="shared" si="4"/>
        <v>50</v>
      </c>
      <c r="L26" s="36">
        <v>28</v>
      </c>
      <c r="M26" s="36">
        <v>22</v>
      </c>
      <c r="N26" s="13">
        <f t="shared" si="5"/>
        <v>56</v>
      </c>
      <c r="O26" s="36">
        <v>25</v>
      </c>
      <c r="P26" s="36">
        <v>31</v>
      </c>
    </row>
    <row r="27" spans="1:30" ht="14.25" customHeight="1" thickBot="1">
      <c r="A27" s="7"/>
      <c r="B27" s="33"/>
      <c r="C27" s="35"/>
      <c r="D27" s="33"/>
      <c r="E27" s="34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2"/>
      <c r="R27" s="32"/>
      <c r="S27" s="32"/>
      <c r="T27" s="32"/>
      <c r="U27" s="32"/>
      <c r="V27" s="32"/>
      <c r="W27" s="32"/>
      <c r="X27" s="32"/>
      <c r="Y27" s="32"/>
      <c r="Z27" s="31"/>
      <c r="AA27" s="31"/>
      <c r="AB27" s="31"/>
      <c r="AC27" s="31"/>
      <c r="AD27" s="31"/>
    </row>
    <row r="28" spans="1:30" ht="17.25" customHeight="1">
      <c r="A28" s="541" t="s">
        <v>4</v>
      </c>
      <c r="B28" s="545" t="s">
        <v>27</v>
      </c>
      <c r="C28" s="546"/>
      <c r="D28" s="546"/>
      <c r="E28" s="546" t="s">
        <v>26</v>
      </c>
      <c r="F28" s="546"/>
      <c r="G28" s="546"/>
      <c r="H28" s="546" t="s">
        <v>25</v>
      </c>
      <c r="I28" s="546"/>
      <c r="J28" s="546"/>
      <c r="K28" s="546" t="s">
        <v>24</v>
      </c>
      <c r="L28" s="546"/>
      <c r="M28" s="546"/>
      <c r="N28" s="537" t="s">
        <v>23</v>
      </c>
      <c r="O28" s="539" t="s">
        <v>22</v>
      </c>
    </row>
    <row r="29" spans="1:30" ht="17.25" customHeight="1">
      <c r="A29" s="542"/>
      <c r="B29" s="30" t="s">
        <v>1</v>
      </c>
      <c r="C29" s="29" t="s">
        <v>2</v>
      </c>
      <c r="D29" s="29" t="s">
        <v>3</v>
      </c>
      <c r="E29" s="29" t="s">
        <v>1</v>
      </c>
      <c r="F29" s="29" t="s">
        <v>2</v>
      </c>
      <c r="G29" s="29" t="s">
        <v>3</v>
      </c>
      <c r="H29" s="29" t="s">
        <v>1</v>
      </c>
      <c r="I29" s="29" t="s">
        <v>2</v>
      </c>
      <c r="J29" s="29" t="s">
        <v>3</v>
      </c>
      <c r="K29" s="29" t="s">
        <v>1</v>
      </c>
      <c r="L29" s="29" t="s">
        <v>2</v>
      </c>
      <c r="M29" s="29" t="s">
        <v>3</v>
      </c>
      <c r="N29" s="538"/>
      <c r="O29" s="540"/>
    </row>
    <row r="30" spans="1:30" ht="14.25" customHeight="1">
      <c r="A30" s="27" t="s">
        <v>36</v>
      </c>
      <c r="B30" s="16">
        <v>1305</v>
      </c>
      <c r="C30" s="16">
        <v>656</v>
      </c>
      <c r="D30" s="16">
        <v>649</v>
      </c>
      <c r="E30" s="16">
        <v>1288</v>
      </c>
      <c r="F30" s="16">
        <v>670</v>
      </c>
      <c r="G30" s="16">
        <v>618</v>
      </c>
      <c r="H30" s="16">
        <v>1327</v>
      </c>
      <c r="I30" s="16">
        <v>654</v>
      </c>
      <c r="J30" s="16">
        <v>673</v>
      </c>
      <c r="K30" s="16">
        <v>1347</v>
      </c>
      <c r="L30" s="16">
        <v>685</v>
      </c>
      <c r="M30" s="16">
        <v>662</v>
      </c>
      <c r="N30" s="11">
        <v>26.1</v>
      </c>
      <c r="O30" s="11">
        <v>15.6</v>
      </c>
      <c r="P30" s="2"/>
      <c r="Q30" s="2"/>
    </row>
    <row r="31" spans="1:30" s="2" customFormat="1" ht="14.25" customHeight="1">
      <c r="A31" s="27" t="s">
        <v>37</v>
      </c>
      <c r="B31" s="16">
        <v>1235</v>
      </c>
      <c r="C31" s="16">
        <v>646</v>
      </c>
      <c r="D31" s="16">
        <v>589</v>
      </c>
      <c r="E31" s="16">
        <v>1311</v>
      </c>
      <c r="F31" s="16">
        <v>658</v>
      </c>
      <c r="G31" s="16">
        <v>653</v>
      </c>
      <c r="H31" s="16">
        <v>1285</v>
      </c>
      <c r="I31" s="16">
        <v>671</v>
      </c>
      <c r="J31" s="16">
        <v>614</v>
      </c>
      <c r="K31" s="16">
        <v>1328</v>
      </c>
      <c r="L31" s="16">
        <v>658</v>
      </c>
      <c r="M31" s="16">
        <v>670</v>
      </c>
      <c r="N31" s="11">
        <v>25.8</v>
      </c>
      <c r="O31" s="11">
        <v>15</v>
      </c>
      <c r="P31" s="28"/>
    </row>
    <row r="32" spans="1:30" s="2" customFormat="1" ht="14.25" customHeight="1">
      <c r="A32" s="27" t="s">
        <v>38</v>
      </c>
      <c r="B32" s="16">
        <v>1227</v>
      </c>
      <c r="C32" s="16">
        <v>634</v>
      </c>
      <c r="D32" s="16">
        <v>593</v>
      </c>
      <c r="E32" s="16">
        <v>1235</v>
      </c>
      <c r="F32" s="16">
        <v>643</v>
      </c>
      <c r="G32" s="16">
        <v>592</v>
      </c>
      <c r="H32" s="16">
        <v>1309</v>
      </c>
      <c r="I32" s="16">
        <v>657</v>
      </c>
      <c r="J32" s="16">
        <v>652</v>
      </c>
      <c r="K32" s="16">
        <v>1284</v>
      </c>
      <c r="L32" s="16">
        <v>667</v>
      </c>
      <c r="M32" s="16">
        <v>617</v>
      </c>
      <c r="N32" s="11">
        <v>24.767213114754099</v>
      </c>
      <c r="O32" s="11">
        <v>14.554913294797688</v>
      </c>
      <c r="P32" s="28"/>
    </row>
    <row r="33" spans="1:16" ht="14.25" customHeight="1">
      <c r="A33" s="27" t="s">
        <v>39</v>
      </c>
      <c r="B33" s="26">
        <v>1275</v>
      </c>
      <c r="C33" s="26">
        <v>670</v>
      </c>
      <c r="D33" s="16">
        <v>605</v>
      </c>
      <c r="E33" s="26">
        <v>1222</v>
      </c>
      <c r="F33" s="26">
        <v>634</v>
      </c>
      <c r="G33" s="26">
        <v>588</v>
      </c>
      <c r="H33" s="26">
        <v>1238</v>
      </c>
      <c r="I33" s="16">
        <v>647</v>
      </c>
      <c r="J33" s="16">
        <v>591</v>
      </c>
      <c r="K33" s="26">
        <v>1309</v>
      </c>
      <c r="L33" s="26">
        <v>655</v>
      </c>
      <c r="M33" s="26">
        <v>654</v>
      </c>
      <c r="N33" s="11">
        <v>24.2</v>
      </c>
      <c r="O33" s="11">
        <v>14</v>
      </c>
      <c r="P33" s="25"/>
    </row>
    <row r="34" spans="1:16" s="20" customFormat="1" ht="14.25" customHeight="1">
      <c r="A34" s="24" t="s">
        <v>40</v>
      </c>
      <c r="B34" s="23">
        <f>SUM(B36:B52)</f>
        <v>1229</v>
      </c>
      <c r="C34" s="23">
        <f t="shared" ref="C34:M34" si="21">SUM(C36:C52)</f>
        <v>602</v>
      </c>
      <c r="D34" s="23">
        <f t="shared" si="21"/>
        <v>627</v>
      </c>
      <c r="E34" s="23">
        <f t="shared" si="21"/>
        <v>1280</v>
      </c>
      <c r="F34" s="23">
        <f t="shared" si="21"/>
        <v>673</v>
      </c>
      <c r="G34" s="23">
        <f t="shared" si="21"/>
        <v>607</v>
      </c>
      <c r="H34" s="23">
        <f t="shared" si="21"/>
        <v>1216</v>
      </c>
      <c r="I34" s="23">
        <f t="shared" si="21"/>
        <v>631</v>
      </c>
      <c r="J34" s="23">
        <f t="shared" si="21"/>
        <v>585</v>
      </c>
      <c r="K34" s="23">
        <f t="shared" si="21"/>
        <v>1236</v>
      </c>
      <c r="L34" s="23">
        <f t="shared" si="21"/>
        <v>645</v>
      </c>
      <c r="M34" s="23">
        <f t="shared" si="21"/>
        <v>591</v>
      </c>
      <c r="N34" s="22">
        <f>H8/C8</f>
        <v>23.553745928338763</v>
      </c>
      <c r="O34" s="22">
        <f>H8/E8</f>
        <v>15.096033402922755</v>
      </c>
      <c r="P34" s="21"/>
    </row>
    <row r="35" spans="1:16" ht="10.5" customHeight="1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7"/>
    </row>
    <row r="36" spans="1:16" ht="14.25" customHeight="1">
      <c r="A36" s="14" t="s">
        <v>21</v>
      </c>
      <c r="B36" s="13">
        <f>C36+D36</f>
        <v>148</v>
      </c>
      <c r="C36" s="16">
        <v>72</v>
      </c>
      <c r="D36" s="16">
        <v>76</v>
      </c>
      <c r="E36" s="13">
        <f>F36+G36</f>
        <v>159</v>
      </c>
      <c r="F36" s="16">
        <v>84</v>
      </c>
      <c r="G36" s="16">
        <v>75</v>
      </c>
      <c r="H36" s="13">
        <f>I36+J36</f>
        <v>140</v>
      </c>
      <c r="I36" s="16">
        <v>71</v>
      </c>
      <c r="J36" s="16">
        <v>69</v>
      </c>
      <c r="K36" s="13">
        <f>L36+M36</f>
        <v>127</v>
      </c>
      <c r="L36" s="16">
        <v>76</v>
      </c>
      <c r="M36" s="16">
        <v>51</v>
      </c>
      <c r="N36" s="11">
        <f>H10/C10</f>
        <v>25.571428571428573</v>
      </c>
      <c r="O36" s="11">
        <f>H10/E10</f>
        <v>17.899999999999999</v>
      </c>
    </row>
    <row r="37" spans="1:16" ht="14.25" customHeight="1">
      <c r="A37" s="14" t="s">
        <v>20</v>
      </c>
      <c r="B37" s="13">
        <f t="shared" ref="B37:B52" si="22">C37+D37</f>
        <v>72</v>
      </c>
      <c r="C37" s="15">
        <v>31</v>
      </c>
      <c r="D37" s="15">
        <v>41</v>
      </c>
      <c r="E37" s="13">
        <f t="shared" ref="E37:E52" si="23">F37+G37</f>
        <v>75</v>
      </c>
      <c r="F37" s="15">
        <v>40</v>
      </c>
      <c r="G37" s="15">
        <v>35</v>
      </c>
      <c r="H37" s="13">
        <f t="shared" ref="H37:H52" si="24">I37+J37</f>
        <v>70</v>
      </c>
      <c r="I37" s="15">
        <v>42</v>
      </c>
      <c r="J37" s="15">
        <v>28</v>
      </c>
      <c r="K37" s="13">
        <f t="shared" ref="K37:K52" si="25">L37+M37</f>
        <v>78</v>
      </c>
      <c r="L37" s="15">
        <v>40</v>
      </c>
      <c r="M37" s="15">
        <v>38</v>
      </c>
      <c r="N37" s="11">
        <f>H11/C11</f>
        <v>25.333333333333332</v>
      </c>
      <c r="O37" s="11">
        <f t="shared" ref="O37:O52" si="26">H11/E11</f>
        <v>14.709677419354838</v>
      </c>
    </row>
    <row r="38" spans="1:16" ht="14.25" customHeight="1">
      <c r="A38" s="14" t="s">
        <v>19</v>
      </c>
      <c r="B38" s="13">
        <f t="shared" si="22"/>
        <v>86</v>
      </c>
      <c r="C38" s="15">
        <v>42</v>
      </c>
      <c r="D38" s="15">
        <v>44</v>
      </c>
      <c r="E38" s="13">
        <f t="shared" si="23"/>
        <v>63</v>
      </c>
      <c r="F38" s="15">
        <v>39</v>
      </c>
      <c r="G38" s="15">
        <v>24</v>
      </c>
      <c r="H38" s="13">
        <f t="shared" si="24"/>
        <v>73</v>
      </c>
      <c r="I38" s="15">
        <v>39</v>
      </c>
      <c r="J38" s="15">
        <v>34</v>
      </c>
      <c r="K38" s="13">
        <f t="shared" si="25"/>
        <v>71</v>
      </c>
      <c r="L38" s="15">
        <v>35</v>
      </c>
      <c r="M38" s="15">
        <v>36</v>
      </c>
      <c r="N38" s="11">
        <f t="shared" ref="N38:N52" si="27">H12/C12</f>
        <v>26.375</v>
      </c>
      <c r="O38" s="11">
        <f t="shared" si="26"/>
        <v>15.071428571428571</v>
      </c>
    </row>
    <row r="39" spans="1:16" ht="14.25" customHeight="1">
      <c r="A39" s="14" t="s">
        <v>18</v>
      </c>
      <c r="B39" s="13">
        <f t="shared" si="22"/>
        <v>26</v>
      </c>
      <c r="C39" s="12">
        <v>11</v>
      </c>
      <c r="D39" s="12">
        <v>15</v>
      </c>
      <c r="E39" s="13">
        <f t="shared" si="23"/>
        <v>31</v>
      </c>
      <c r="F39" s="12">
        <v>16</v>
      </c>
      <c r="G39" s="12">
        <v>15</v>
      </c>
      <c r="H39" s="13">
        <f t="shared" si="24"/>
        <v>28</v>
      </c>
      <c r="I39" s="12">
        <v>17</v>
      </c>
      <c r="J39" s="12">
        <v>11</v>
      </c>
      <c r="K39" s="13">
        <f t="shared" si="25"/>
        <v>29</v>
      </c>
      <c r="L39" s="12">
        <v>11</v>
      </c>
      <c r="M39" s="12">
        <v>18</v>
      </c>
      <c r="N39" s="11">
        <f t="shared" si="27"/>
        <v>18.875</v>
      </c>
      <c r="O39" s="11">
        <f t="shared" si="26"/>
        <v>10.066666666666666</v>
      </c>
    </row>
    <row r="40" spans="1:16" ht="14.25" customHeight="1">
      <c r="A40" s="14" t="s">
        <v>17</v>
      </c>
      <c r="B40" s="13">
        <f t="shared" si="22"/>
        <v>46</v>
      </c>
      <c r="C40" s="15">
        <v>24</v>
      </c>
      <c r="D40" s="15">
        <v>22</v>
      </c>
      <c r="E40" s="13">
        <f t="shared" si="23"/>
        <v>61</v>
      </c>
      <c r="F40" s="15">
        <v>30</v>
      </c>
      <c r="G40" s="15">
        <v>31</v>
      </c>
      <c r="H40" s="13">
        <f t="shared" si="24"/>
        <v>47</v>
      </c>
      <c r="I40" s="15">
        <v>27</v>
      </c>
      <c r="J40" s="15">
        <v>20</v>
      </c>
      <c r="K40" s="13">
        <f t="shared" si="25"/>
        <v>47</v>
      </c>
      <c r="L40" s="15">
        <v>25</v>
      </c>
      <c r="M40" s="15">
        <v>22</v>
      </c>
      <c r="N40" s="11">
        <f t="shared" si="27"/>
        <v>19.600000000000001</v>
      </c>
      <c r="O40" s="11">
        <f t="shared" si="26"/>
        <v>12.25</v>
      </c>
    </row>
    <row r="41" spans="1:16" ht="14.25" customHeight="1">
      <c r="A41" s="14" t="s">
        <v>16</v>
      </c>
      <c r="B41" s="13">
        <f t="shared" si="22"/>
        <v>20</v>
      </c>
      <c r="C41" s="15">
        <v>14</v>
      </c>
      <c r="D41" s="15">
        <v>6</v>
      </c>
      <c r="E41" s="13">
        <f t="shared" si="23"/>
        <v>21</v>
      </c>
      <c r="F41" s="15">
        <v>12</v>
      </c>
      <c r="G41" s="15">
        <v>9</v>
      </c>
      <c r="H41" s="13">
        <f t="shared" si="24"/>
        <v>19</v>
      </c>
      <c r="I41" s="15">
        <v>10</v>
      </c>
      <c r="J41" s="15">
        <v>9</v>
      </c>
      <c r="K41" s="13">
        <f t="shared" si="25"/>
        <v>19</v>
      </c>
      <c r="L41" s="15">
        <v>8</v>
      </c>
      <c r="M41" s="15">
        <v>11</v>
      </c>
      <c r="N41" s="11">
        <f t="shared" si="27"/>
        <v>14.875</v>
      </c>
      <c r="O41" s="11">
        <f t="shared" si="26"/>
        <v>9.9166666666666661</v>
      </c>
    </row>
    <row r="42" spans="1:16" ht="14.25" customHeight="1">
      <c r="A42" s="14" t="s">
        <v>15</v>
      </c>
      <c r="B42" s="13">
        <f t="shared" si="22"/>
        <v>127</v>
      </c>
      <c r="C42" s="12">
        <v>58</v>
      </c>
      <c r="D42" s="12">
        <v>69</v>
      </c>
      <c r="E42" s="13">
        <f t="shared" si="23"/>
        <v>131</v>
      </c>
      <c r="F42" s="12">
        <v>62</v>
      </c>
      <c r="G42" s="12">
        <v>69</v>
      </c>
      <c r="H42" s="13">
        <f t="shared" si="24"/>
        <v>129</v>
      </c>
      <c r="I42" s="12">
        <v>63</v>
      </c>
      <c r="J42" s="12">
        <v>66</v>
      </c>
      <c r="K42" s="13">
        <f t="shared" si="25"/>
        <v>118</v>
      </c>
      <c r="L42" s="12">
        <v>71</v>
      </c>
      <c r="M42" s="12">
        <v>47</v>
      </c>
      <c r="N42" s="11">
        <f t="shared" si="27"/>
        <v>25.357142857142858</v>
      </c>
      <c r="O42" s="11">
        <f t="shared" si="26"/>
        <v>16.136363636363637</v>
      </c>
    </row>
    <row r="43" spans="1:16" ht="14.25" customHeight="1">
      <c r="A43" s="14" t="s">
        <v>14</v>
      </c>
      <c r="B43" s="13">
        <f t="shared" si="22"/>
        <v>107</v>
      </c>
      <c r="C43" s="15">
        <v>50</v>
      </c>
      <c r="D43" s="15">
        <v>57</v>
      </c>
      <c r="E43" s="13">
        <f t="shared" si="23"/>
        <v>94</v>
      </c>
      <c r="F43" s="15">
        <v>47</v>
      </c>
      <c r="G43" s="15">
        <v>47</v>
      </c>
      <c r="H43" s="13">
        <f t="shared" si="24"/>
        <v>101</v>
      </c>
      <c r="I43" s="15">
        <v>49</v>
      </c>
      <c r="J43" s="15">
        <v>52</v>
      </c>
      <c r="K43" s="13">
        <f t="shared" si="25"/>
        <v>108</v>
      </c>
      <c r="L43" s="15">
        <v>59</v>
      </c>
      <c r="M43" s="15">
        <v>49</v>
      </c>
      <c r="N43" s="11">
        <f t="shared" si="27"/>
        <v>26.130434782608695</v>
      </c>
      <c r="O43" s="11">
        <f t="shared" si="26"/>
        <v>18.212121212121211</v>
      </c>
    </row>
    <row r="44" spans="1:16" ht="14.25" customHeight="1">
      <c r="A44" s="14" t="s">
        <v>13</v>
      </c>
      <c r="B44" s="13">
        <f t="shared" si="22"/>
        <v>92</v>
      </c>
      <c r="C44" s="12">
        <v>43</v>
      </c>
      <c r="D44" s="12">
        <v>49</v>
      </c>
      <c r="E44" s="13">
        <f t="shared" si="23"/>
        <v>139</v>
      </c>
      <c r="F44" s="12">
        <v>85</v>
      </c>
      <c r="G44" s="12">
        <v>54</v>
      </c>
      <c r="H44" s="13">
        <f t="shared" si="24"/>
        <v>107</v>
      </c>
      <c r="I44" s="12">
        <v>49</v>
      </c>
      <c r="J44" s="12">
        <v>58</v>
      </c>
      <c r="K44" s="13">
        <f t="shared" si="25"/>
        <v>109</v>
      </c>
      <c r="L44" s="12">
        <v>51</v>
      </c>
      <c r="M44" s="12">
        <v>58</v>
      </c>
      <c r="N44" s="11">
        <f t="shared" si="27"/>
        <v>25.76</v>
      </c>
      <c r="O44" s="11">
        <f t="shared" si="26"/>
        <v>15.707317073170731</v>
      </c>
    </row>
    <row r="45" spans="1:16" ht="14.25" customHeight="1">
      <c r="A45" s="14" t="s">
        <v>12</v>
      </c>
      <c r="B45" s="13">
        <f t="shared" si="22"/>
        <v>116</v>
      </c>
      <c r="C45" s="12">
        <v>62</v>
      </c>
      <c r="D45" s="12">
        <v>54</v>
      </c>
      <c r="E45" s="13">
        <f t="shared" si="23"/>
        <v>105</v>
      </c>
      <c r="F45" s="12">
        <v>48</v>
      </c>
      <c r="G45" s="12">
        <v>57</v>
      </c>
      <c r="H45" s="13">
        <f t="shared" si="24"/>
        <v>103</v>
      </c>
      <c r="I45" s="12">
        <v>52</v>
      </c>
      <c r="J45" s="12">
        <v>51</v>
      </c>
      <c r="K45" s="13">
        <f t="shared" si="25"/>
        <v>99</v>
      </c>
      <c r="L45" s="12">
        <v>52</v>
      </c>
      <c r="M45" s="12">
        <v>47</v>
      </c>
      <c r="N45" s="11">
        <f t="shared" si="27"/>
        <v>23.26923076923077</v>
      </c>
      <c r="O45" s="11">
        <f t="shared" si="26"/>
        <v>15.921052631578947</v>
      </c>
    </row>
    <row r="46" spans="1:16" ht="14.25" customHeight="1">
      <c r="A46" s="14" t="s">
        <v>11</v>
      </c>
      <c r="B46" s="13">
        <f t="shared" si="22"/>
        <v>11</v>
      </c>
      <c r="C46" s="12">
        <v>6</v>
      </c>
      <c r="D46" s="12">
        <v>5</v>
      </c>
      <c r="E46" s="13">
        <f t="shared" si="23"/>
        <v>20</v>
      </c>
      <c r="F46" s="12">
        <v>14</v>
      </c>
      <c r="G46" s="12">
        <v>6</v>
      </c>
      <c r="H46" s="13">
        <f t="shared" si="24"/>
        <v>19</v>
      </c>
      <c r="I46" s="12">
        <v>9</v>
      </c>
      <c r="J46" s="12">
        <v>10</v>
      </c>
      <c r="K46" s="13">
        <f t="shared" si="25"/>
        <v>23</v>
      </c>
      <c r="L46" s="12">
        <v>15</v>
      </c>
      <c r="M46" s="12">
        <v>8</v>
      </c>
      <c r="N46" s="11">
        <f t="shared" si="27"/>
        <v>14.571428571428571</v>
      </c>
      <c r="O46" s="11">
        <f t="shared" si="26"/>
        <v>8.5</v>
      </c>
    </row>
    <row r="47" spans="1:16" ht="14.25" customHeight="1">
      <c r="A47" s="14" t="s">
        <v>10</v>
      </c>
      <c r="B47" s="13">
        <f t="shared" si="22"/>
        <v>17</v>
      </c>
      <c r="C47" s="12">
        <v>7</v>
      </c>
      <c r="D47" s="12">
        <v>10</v>
      </c>
      <c r="E47" s="13">
        <f t="shared" si="23"/>
        <v>36</v>
      </c>
      <c r="F47" s="12">
        <v>19</v>
      </c>
      <c r="G47" s="12">
        <v>17</v>
      </c>
      <c r="H47" s="13">
        <f t="shared" si="24"/>
        <v>27</v>
      </c>
      <c r="I47" s="12">
        <v>14</v>
      </c>
      <c r="J47" s="12">
        <v>13</v>
      </c>
      <c r="K47" s="13">
        <f t="shared" si="25"/>
        <v>27</v>
      </c>
      <c r="L47" s="12">
        <v>13</v>
      </c>
      <c r="M47" s="12">
        <v>14</v>
      </c>
      <c r="N47" s="11">
        <f t="shared" si="27"/>
        <v>16.555555555555557</v>
      </c>
      <c r="O47" s="11">
        <f t="shared" si="26"/>
        <v>8.764705882352942</v>
      </c>
    </row>
    <row r="48" spans="1:16" ht="14.25" customHeight="1">
      <c r="A48" s="14" t="s">
        <v>9</v>
      </c>
      <c r="B48" s="13">
        <f t="shared" si="22"/>
        <v>57</v>
      </c>
      <c r="C48" s="12">
        <v>29</v>
      </c>
      <c r="D48" s="12">
        <v>28</v>
      </c>
      <c r="E48" s="13">
        <f t="shared" si="23"/>
        <v>59</v>
      </c>
      <c r="F48" s="12">
        <v>32</v>
      </c>
      <c r="G48" s="12">
        <v>27</v>
      </c>
      <c r="H48" s="13">
        <f t="shared" si="24"/>
        <v>56</v>
      </c>
      <c r="I48" s="12">
        <v>29</v>
      </c>
      <c r="J48" s="12">
        <v>27</v>
      </c>
      <c r="K48" s="13">
        <f t="shared" si="25"/>
        <v>75</v>
      </c>
      <c r="L48" s="12">
        <v>44</v>
      </c>
      <c r="M48" s="12">
        <v>31</v>
      </c>
      <c r="N48" s="11">
        <f t="shared" si="27"/>
        <v>22.625</v>
      </c>
      <c r="O48" s="11">
        <f t="shared" si="26"/>
        <v>15.739130434782609</v>
      </c>
    </row>
    <row r="49" spans="1:25" ht="14.25" customHeight="1">
      <c r="A49" s="14" t="s">
        <v>8</v>
      </c>
      <c r="B49" s="13">
        <f t="shared" si="22"/>
        <v>25</v>
      </c>
      <c r="C49" s="12">
        <v>12</v>
      </c>
      <c r="D49" s="12">
        <v>13</v>
      </c>
      <c r="E49" s="13">
        <f t="shared" si="23"/>
        <v>32</v>
      </c>
      <c r="F49" s="12">
        <v>19</v>
      </c>
      <c r="G49" s="12">
        <v>13</v>
      </c>
      <c r="H49" s="13">
        <f t="shared" si="24"/>
        <v>24</v>
      </c>
      <c r="I49" s="12">
        <v>11</v>
      </c>
      <c r="J49" s="12">
        <v>13</v>
      </c>
      <c r="K49" s="13">
        <f t="shared" si="25"/>
        <v>34</v>
      </c>
      <c r="L49" s="12">
        <v>18</v>
      </c>
      <c r="M49" s="12">
        <v>16</v>
      </c>
      <c r="N49" s="11">
        <f t="shared" si="27"/>
        <v>19.5</v>
      </c>
      <c r="O49" s="11">
        <f t="shared" si="26"/>
        <v>12</v>
      </c>
    </row>
    <row r="50" spans="1:25" ht="14.25" customHeight="1">
      <c r="A50" s="14" t="s">
        <v>7</v>
      </c>
      <c r="B50" s="13">
        <f t="shared" si="22"/>
        <v>135</v>
      </c>
      <c r="C50" s="12">
        <v>72</v>
      </c>
      <c r="D50" s="12">
        <v>63</v>
      </c>
      <c r="E50" s="13">
        <f t="shared" si="23"/>
        <v>107</v>
      </c>
      <c r="F50" s="12">
        <v>53</v>
      </c>
      <c r="G50" s="12">
        <v>54</v>
      </c>
      <c r="H50" s="13">
        <f t="shared" si="24"/>
        <v>142</v>
      </c>
      <c r="I50" s="12">
        <v>76</v>
      </c>
      <c r="J50" s="12">
        <v>66</v>
      </c>
      <c r="K50" s="13">
        <f t="shared" si="25"/>
        <v>135</v>
      </c>
      <c r="L50" s="12">
        <v>58</v>
      </c>
      <c r="M50" s="12">
        <v>77</v>
      </c>
      <c r="N50" s="11">
        <f t="shared" si="27"/>
        <v>26.03448275862069</v>
      </c>
      <c r="O50" s="11">
        <f t="shared" si="26"/>
        <v>16.063829787234042</v>
      </c>
    </row>
    <row r="51" spans="1:25" ht="14.25" customHeight="1">
      <c r="A51" s="14" t="s">
        <v>6</v>
      </c>
      <c r="B51" s="13">
        <f t="shared" si="22"/>
        <v>80</v>
      </c>
      <c r="C51" s="12">
        <v>37</v>
      </c>
      <c r="D51" s="12">
        <v>43</v>
      </c>
      <c r="E51" s="13">
        <f t="shared" si="23"/>
        <v>84</v>
      </c>
      <c r="F51" s="12">
        <v>38</v>
      </c>
      <c r="G51" s="12">
        <v>46</v>
      </c>
      <c r="H51" s="13">
        <f t="shared" si="24"/>
        <v>70</v>
      </c>
      <c r="I51" s="12">
        <v>36</v>
      </c>
      <c r="J51" s="12">
        <v>34</v>
      </c>
      <c r="K51" s="13">
        <f t="shared" si="25"/>
        <v>74</v>
      </c>
      <c r="L51" s="12">
        <v>45</v>
      </c>
      <c r="M51" s="12">
        <v>29</v>
      </c>
      <c r="N51" s="11">
        <f t="shared" si="27"/>
        <v>23.842105263157894</v>
      </c>
      <c r="O51" s="11">
        <f t="shared" si="26"/>
        <v>16.777777777777779</v>
      </c>
    </row>
    <row r="52" spans="1:25" ht="14.25" customHeight="1" thickBot="1">
      <c r="A52" s="10" t="s">
        <v>5</v>
      </c>
      <c r="B52" s="9">
        <f t="shared" si="22"/>
        <v>64</v>
      </c>
      <c r="C52" s="9">
        <v>32</v>
      </c>
      <c r="D52" s="9">
        <v>32</v>
      </c>
      <c r="E52" s="9">
        <f t="shared" si="23"/>
        <v>63</v>
      </c>
      <c r="F52" s="9">
        <v>35</v>
      </c>
      <c r="G52" s="9">
        <v>28</v>
      </c>
      <c r="H52" s="9">
        <f t="shared" si="24"/>
        <v>61</v>
      </c>
      <c r="I52" s="9">
        <v>37</v>
      </c>
      <c r="J52" s="9">
        <v>24</v>
      </c>
      <c r="K52" s="9">
        <f t="shared" si="25"/>
        <v>63</v>
      </c>
      <c r="L52" s="9">
        <v>24</v>
      </c>
      <c r="M52" s="9">
        <v>39</v>
      </c>
      <c r="N52" s="8">
        <f t="shared" si="27"/>
        <v>21</v>
      </c>
      <c r="O52" s="8">
        <f t="shared" si="26"/>
        <v>14.875</v>
      </c>
    </row>
    <row r="53" spans="1:25" ht="14.25" customHeight="1">
      <c r="A53" s="7" t="s">
        <v>41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1.25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1.25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1.25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1.25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1.25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1.25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1.25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1.25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1.25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1.25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1.25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1.25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1.25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1.25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1.25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1.25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1.25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1.25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1.25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1.25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1.2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1.25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1.2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1.2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1.25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1.25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1.25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1.25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1.25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1.25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1.25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1.25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1.25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1.25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1.25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1.25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1.25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1.25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1.25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1.25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</sheetData>
  <mergeCells count="14">
    <mergeCell ref="N28:N29"/>
    <mergeCell ref="O28:O29"/>
    <mergeCell ref="A2:A3"/>
    <mergeCell ref="B2:B3"/>
    <mergeCell ref="A28:A29"/>
    <mergeCell ref="B28:D28"/>
    <mergeCell ref="E28:G28"/>
    <mergeCell ref="H28:J28"/>
    <mergeCell ref="K28:M28"/>
    <mergeCell ref="C2:C3"/>
    <mergeCell ref="E2:G2"/>
    <mergeCell ref="H2:J2"/>
    <mergeCell ref="K2:M2"/>
    <mergeCell ref="N2:P2"/>
  </mergeCells>
  <phoneticPr fontId="3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B79F-9868-49A4-9C8A-9025A8691D21}">
  <dimension ref="A1:I11"/>
  <sheetViews>
    <sheetView view="pageBreakPreview" zoomScale="110" zoomScaleNormal="100" zoomScaleSheetLayoutView="110" workbookViewId="0"/>
  </sheetViews>
  <sheetFormatPr defaultColWidth="9" defaultRowHeight="13.2"/>
  <cols>
    <col min="1" max="1" width="25.09765625" style="1" customWidth="1"/>
    <col min="2" max="2" width="6.19921875" style="1" customWidth="1"/>
    <col min="3" max="3" width="10.59765625" style="1" customWidth="1"/>
    <col min="4" max="5" width="9.3984375" style="1" customWidth="1"/>
    <col min="6" max="6" width="9.3984375" style="2" customWidth="1"/>
    <col min="7" max="8" width="9.3984375" style="1" customWidth="1"/>
    <col min="9" max="9" width="1" style="1" customWidth="1"/>
    <col min="10" max="16384" width="9" style="1"/>
  </cols>
  <sheetData>
    <row r="1" spans="1:9" ht="29.25" customHeight="1" thickBot="1">
      <c r="A1" s="302" t="s">
        <v>282</v>
      </c>
      <c r="B1" s="3"/>
      <c r="C1" s="3"/>
      <c r="D1" s="89"/>
      <c r="E1" s="89"/>
      <c r="F1" s="301"/>
      <c r="H1" s="301" t="s">
        <v>281</v>
      </c>
    </row>
    <row r="2" spans="1:9" ht="18.75" customHeight="1">
      <c r="A2" s="229" t="s">
        <v>4</v>
      </c>
      <c r="B2" s="229" t="s">
        <v>280</v>
      </c>
      <c r="C2" s="229" t="s">
        <v>279</v>
      </c>
      <c r="D2" s="300" t="s">
        <v>278</v>
      </c>
      <c r="E2" s="300" t="s">
        <v>277</v>
      </c>
      <c r="F2" s="300" t="s">
        <v>276</v>
      </c>
      <c r="G2" s="300" t="s">
        <v>275</v>
      </c>
      <c r="H2" s="299" t="s">
        <v>274</v>
      </c>
    </row>
    <row r="3" spans="1:9" ht="18.75" customHeight="1">
      <c r="A3" s="296" t="s">
        <v>273</v>
      </c>
      <c r="B3" s="298" t="s">
        <v>272</v>
      </c>
      <c r="C3" s="298" t="s">
        <v>265</v>
      </c>
      <c r="D3" s="294">
        <v>896</v>
      </c>
      <c r="E3" s="294">
        <v>890</v>
      </c>
      <c r="F3" s="294" t="s">
        <v>271</v>
      </c>
      <c r="G3" s="294" t="s">
        <v>270</v>
      </c>
      <c r="H3" s="297">
        <v>1240</v>
      </c>
    </row>
    <row r="4" spans="1:9" ht="18.75" customHeight="1">
      <c r="A4" s="296" t="s">
        <v>269</v>
      </c>
      <c r="B4" s="286" t="s">
        <v>268</v>
      </c>
      <c r="C4" s="286" t="s">
        <v>265</v>
      </c>
      <c r="D4" s="284">
        <v>1081</v>
      </c>
      <c r="E4" s="284">
        <v>3067</v>
      </c>
      <c r="F4" s="284">
        <v>4522</v>
      </c>
      <c r="G4" s="284">
        <v>4613</v>
      </c>
      <c r="H4" s="292">
        <v>4394</v>
      </c>
    </row>
    <row r="5" spans="1:9" ht="18.75" customHeight="1">
      <c r="A5" s="296" t="s">
        <v>267</v>
      </c>
      <c r="B5" s="286" t="s">
        <v>266</v>
      </c>
      <c r="C5" s="286" t="s">
        <v>265</v>
      </c>
      <c r="D5" s="294" t="s">
        <v>261</v>
      </c>
      <c r="E5" s="294" t="s">
        <v>261</v>
      </c>
      <c r="F5" s="294">
        <v>108</v>
      </c>
      <c r="G5" s="293">
        <v>141</v>
      </c>
      <c r="H5" s="292">
        <v>134</v>
      </c>
    </row>
    <row r="6" spans="1:9" ht="18.75" customHeight="1">
      <c r="A6" s="296" t="s">
        <v>264</v>
      </c>
      <c r="B6" s="286" t="s">
        <v>263</v>
      </c>
      <c r="C6" s="286" t="s">
        <v>262</v>
      </c>
      <c r="D6" s="294" t="s">
        <v>261</v>
      </c>
      <c r="E6" s="294" t="s">
        <v>261</v>
      </c>
      <c r="F6" s="294">
        <v>2580</v>
      </c>
      <c r="G6" s="293">
        <v>3011</v>
      </c>
      <c r="H6" s="292">
        <v>3777</v>
      </c>
    </row>
    <row r="7" spans="1:9" ht="18.75" customHeight="1" thickBot="1">
      <c r="A7" s="291" t="s">
        <v>260</v>
      </c>
      <c r="B7" s="290" t="s">
        <v>259</v>
      </c>
      <c r="C7" s="289" t="s">
        <v>258</v>
      </c>
      <c r="D7" s="288">
        <v>72</v>
      </c>
      <c r="E7" s="288">
        <v>47</v>
      </c>
      <c r="F7" s="288">
        <v>282</v>
      </c>
      <c r="G7" s="288">
        <v>293</v>
      </c>
      <c r="H7" s="287">
        <v>293</v>
      </c>
    </row>
    <row r="8" spans="1:9" ht="18.75" customHeight="1">
      <c r="A8" s="254" t="s">
        <v>257</v>
      </c>
      <c r="B8" s="286"/>
      <c r="C8" s="285"/>
      <c r="D8" s="284"/>
      <c r="E8" s="284"/>
      <c r="F8" s="284"/>
      <c r="G8" s="283"/>
      <c r="H8" s="282"/>
    </row>
    <row r="9" spans="1:9" ht="18.75" customHeight="1">
      <c r="A9" s="254" t="s">
        <v>256</v>
      </c>
      <c r="B9" s="286"/>
      <c r="C9" s="285"/>
      <c r="D9" s="284"/>
      <c r="E9" s="284"/>
      <c r="F9" s="284"/>
      <c r="G9" s="283"/>
      <c r="H9" s="282"/>
    </row>
    <row r="10" spans="1:9" ht="18.75" customHeight="1">
      <c r="A10" s="254" t="s">
        <v>255</v>
      </c>
      <c r="B10" s="286"/>
      <c r="C10" s="285"/>
      <c r="D10" s="284"/>
      <c r="E10" s="284"/>
      <c r="F10" s="284"/>
      <c r="G10" s="283"/>
      <c r="H10" s="282"/>
    </row>
    <row r="11" spans="1:9" ht="18.75" customHeight="1">
      <c r="A11" s="254" t="s">
        <v>197</v>
      </c>
      <c r="C11" s="254"/>
      <c r="D11" s="254"/>
      <c r="E11" s="254"/>
      <c r="F11" s="281"/>
      <c r="G11" s="281"/>
      <c r="H11" s="281"/>
      <c r="I11" s="280"/>
    </row>
  </sheetData>
  <phoneticPr fontId="3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30DF-A09D-4989-8383-97103F741FCF}">
  <dimension ref="A1:G25"/>
  <sheetViews>
    <sheetView view="pageBreakPreview" zoomScale="115" zoomScaleNormal="100" zoomScaleSheetLayoutView="115" workbookViewId="0"/>
  </sheetViews>
  <sheetFormatPr defaultColWidth="9" defaultRowHeight="13.2"/>
  <cols>
    <col min="1" max="1" width="28.19921875" style="1" customWidth="1"/>
    <col min="2" max="2" width="10.59765625" style="1" customWidth="1"/>
    <col min="3" max="4" width="10" style="1" customWidth="1"/>
    <col min="5" max="5" width="10" style="2" customWidth="1"/>
    <col min="6" max="6" width="10" style="1" customWidth="1"/>
    <col min="7" max="7" width="10.09765625" style="1" customWidth="1"/>
    <col min="8" max="8" width="17.09765625" style="1" customWidth="1"/>
    <col min="9" max="16384" width="9" style="1"/>
  </cols>
  <sheetData>
    <row r="1" spans="1:7" ht="29.25" customHeight="1" thickBot="1">
      <c r="A1" s="323" t="s">
        <v>315</v>
      </c>
      <c r="B1" s="322"/>
      <c r="C1" s="321"/>
      <c r="D1" s="320"/>
      <c r="E1" s="319"/>
      <c r="G1" s="319" t="s">
        <v>314</v>
      </c>
    </row>
    <row r="2" spans="1:7" ht="18.75" customHeight="1">
      <c r="A2" s="318" t="s">
        <v>313</v>
      </c>
      <c r="B2" s="317" t="s">
        <v>312</v>
      </c>
      <c r="C2" s="316" t="s">
        <v>311</v>
      </c>
      <c r="D2" s="316" t="s">
        <v>310</v>
      </c>
      <c r="E2" s="316" t="s">
        <v>309</v>
      </c>
      <c r="F2" s="316" t="s">
        <v>308</v>
      </c>
      <c r="G2" s="315" t="s">
        <v>307</v>
      </c>
    </row>
    <row r="3" spans="1:7" ht="18.75" customHeight="1">
      <c r="A3" s="312" t="s">
        <v>306</v>
      </c>
      <c r="B3" s="314" t="s">
        <v>295</v>
      </c>
      <c r="C3" s="312">
        <v>12</v>
      </c>
      <c r="D3" s="312">
        <v>37</v>
      </c>
      <c r="E3" s="312">
        <v>26</v>
      </c>
      <c r="F3" s="312">
        <v>20</v>
      </c>
      <c r="G3" s="20">
        <v>32</v>
      </c>
    </row>
    <row r="4" spans="1:7" ht="18.75" customHeight="1">
      <c r="A4" s="312" t="s">
        <v>305</v>
      </c>
      <c r="B4" s="309" t="s">
        <v>303</v>
      </c>
      <c r="C4" s="304">
        <v>29</v>
      </c>
      <c r="D4" s="304">
        <v>32</v>
      </c>
      <c r="E4" s="304">
        <v>39</v>
      </c>
      <c r="F4" s="304">
        <v>41</v>
      </c>
      <c r="G4" s="20">
        <v>35</v>
      </c>
    </row>
    <row r="5" spans="1:7" ht="18.75" customHeight="1">
      <c r="A5" s="312" t="s">
        <v>304</v>
      </c>
      <c r="B5" s="309" t="s">
        <v>303</v>
      </c>
      <c r="C5" s="304" t="s">
        <v>261</v>
      </c>
      <c r="D5" s="304" t="s">
        <v>101</v>
      </c>
      <c r="E5" s="304" t="s">
        <v>101</v>
      </c>
      <c r="F5" s="304" t="s">
        <v>101</v>
      </c>
      <c r="G5" s="304" t="s">
        <v>101</v>
      </c>
    </row>
    <row r="6" spans="1:7" ht="18.75" customHeight="1">
      <c r="A6" s="312" t="s">
        <v>302</v>
      </c>
      <c r="B6" s="309" t="s">
        <v>301</v>
      </c>
      <c r="C6" s="304">
        <v>20</v>
      </c>
      <c r="D6" s="304">
        <v>15</v>
      </c>
      <c r="E6" s="304">
        <v>20</v>
      </c>
      <c r="F6" s="304">
        <v>15</v>
      </c>
      <c r="G6" s="20">
        <v>19</v>
      </c>
    </row>
    <row r="7" spans="1:7" ht="18.75" customHeight="1">
      <c r="A7" s="312" t="s">
        <v>300</v>
      </c>
      <c r="B7" s="309" t="s">
        <v>295</v>
      </c>
      <c r="C7" s="304">
        <v>15</v>
      </c>
      <c r="D7" s="304">
        <v>15</v>
      </c>
      <c r="E7" s="304">
        <v>15</v>
      </c>
      <c r="F7" s="304">
        <v>15</v>
      </c>
      <c r="G7" s="20">
        <v>16</v>
      </c>
    </row>
    <row r="8" spans="1:7" ht="18.75" customHeight="1">
      <c r="A8" s="312" t="s">
        <v>299</v>
      </c>
      <c r="B8" s="309" t="s">
        <v>295</v>
      </c>
      <c r="C8" s="304" t="s">
        <v>101</v>
      </c>
      <c r="D8" s="304" t="s">
        <v>101</v>
      </c>
      <c r="E8" s="304" t="s">
        <v>101</v>
      </c>
      <c r="F8" s="304" t="s">
        <v>101</v>
      </c>
      <c r="G8" s="304" t="s">
        <v>101</v>
      </c>
    </row>
    <row r="9" spans="1:7" ht="18.75" customHeight="1">
      <c r="A9" s="312" t="s">
        <v>298</v>
      </c>
      <c r="B9" s="309" t="s">
        <v>295</v>
      </c>
      <c r="C9" s="304">
        <v>14</v>
      </c>
      <c r="D9" s="304">
        <v>19</v>
      </c>
      <c r="E9" s="304">
        <v>11</v>
      </c>
      <c r="F9" s="304">
        <v>12</v>
      </c>
      <c r="G9" s="20">
        <v>12</v>
      </c>
    </row>
    <row r="10" spans="1:7" ht="18.75" customHeight="1">
      <c r="A10" s="312" t="s">
        <v>297</v>
      </c>
      <c r="B10" s="309" t="s">
        <v>287</v>
      </c>
      <c r="C10" s="304" t="s">
        <v>261</v>
      </c>
      <c r="D10" s="304">
        <v>15</v>
      </c>
      <c r="E10" s="304">
        <v>20</v>
      </c>
      <c r="F10" s="304">
        <v>13</v>
      </c>
      <c r="G10" s="20">
        <v>23</v>
      </c>
    </row>
    <row r="11" spans="1:7" ht="18.75" customHeight="1">
      <c r="A11" s="312" t="s">
        <v>296</v>
      </c>
      <c r="B11" s="309" t="s">
        <v>295</v>
      </c>
      <c r="C11" s="304">
        <v>3</v>
      </c>
      <c r="D11" s="304">
        <v>13</v>
      </c>
      <c r="E11" s="304">
        <v>2</v>
      </c>
      <c r="F11" s="304">
        <v>14</v>
      </c>
      <c r="G11" s="20">
        <v>16</v>
      </c>
    </row>
    <row r="12" spans="1:7" ht="18.75" customHeight="1">
      <c r="A12" s="312" t="s">
        <v>294</v>
      </c>
      <c r="B12" s="309" t="s">
        <v>287</v>
      </c>
      <c r="C12" s="304">
        <v>7</v>
      </c>
      <c r="D12" s="304">
        <v>8</v>
      </c>
      <c r="E12" s="304">
        <v>6</v>
      </c>
      <c r="F12" s="304">
        <v>7</v>
      </c>
      <c r="G12" s="313">
        <v>6</v>
      </c>
    </row>
    <row r="13" spans="1:7" ht="18.75" customHeight="1">
      <c r="A13" s="312" t="s">
        <v>293</v>
      </c>
      <c r="B13" s="309" t="s">
        <v>287</v>
      </c>
      <c r="C13" s="311">
        <v>20</v>
      </c>
      <c r="D13" s="304">
        <v>28</v>
      </c>
      <c r="E13" s="304">
        <v>25</v>
      </c>
      <c r="F13" s="304">
        <v>20</v>
      </c>
      <c r="G13" s="20">
        <v>24</v>
      </c>
    </row>
    <row r="14" spans="1:7" ht="18.75" customHeight="1">
      <c r="A14" s="2" t="s">
        <v>292</v>
      </c>
      <c r="B14" s="309" t="s">
        <v>287</v>
      </c>
      <c r="C14" s="311">
        <v>30</v>
      </c>
      <c r="D14" s="304">
        <v>30</v>
      </c>
      <c r="E14" s="304">
        <v>32</v>
      </c>
      <c r="F14" s="304">
        <v>57</v>
      </c>
      <c r="G14" s="20">
        <v>50</v>
      </c>
    </row>
    <row r="15" spans="1:7" ht="18.75" customHeight="1">
      <c r="A15" s="2" t="s">
        <v>291</v>
      </c>
      <c r="B15" s="309" t="s">
        <v>290</v>
      </c>
      <c r="C15" s="311" t="s">
        <v>261</v>
      </c>
      <c r="D15" s="304">
        <v>177</v>
      </c>
      <c r="E15" s="304">
        <v>123</v>
      </c>
      <c r="F15" s="304">
        <v>153</v>
      </c>
      <c r="G15" s="310">
        <v>127</v>
      </c>
    </row>
    <row r="16" spans="1:7" ht="18.75" customHeight="1">
      <c r="A16" s="2" t="s">
        <v>289</v>
      </c>
      <c r="B16" s="309" t="s">
        <v>287</v>
      </c>
      <c r="C16" s="304">
        <v>8</v>
      </c>
      <c r="D16" s="304">
        <v>12</v>
      </c>
      <c r="E16" s="304">
        <v>7</v>
      </c>
      <c r="F16" s="304">
        <v>13</v>
      </c>
      <c r="G16" s="20">
        <v>9</v>
      </c>
    </row>
    <row r="17" spans="1:7" ht="18.75" customHeight="1">
      <c r="A17" s="2" t="s">
        <v>288</v>
      </c>
      <c r="B17" s="309" t="s">
        <v>287</v>
      </c>
      <c r="C17" s="304">
        <v>11</v>
      </c>
      <c r="D17" s="304">
        <v>6</v>
      </c>
      <c r="E17" s="304">
        <v>9</v>
      </c>
      <c r="F17" s="304">
        <v>14</v>
      </c>
      <c r="G17" s="20">
        <v>9</v>
      </c>
    </row>
    <row r="18" spans="1:7" s="20" customFormat="1" ht="18.75" customHeight="1" thickBot="1">
      <c r="A18" s="308" t="s">
        <v>286</v>
      </c>
      <c r="B18" s="307" t="s">
        <v>285</v>
      </c>
      <c r="C18" s="306">
        <v>7</v>
      </c>
      <c r="D18" s="306">
        <v>17</v>
      </c>
      <c r="E18" s="306">
        <v>7</v>
      </c>
      <c r="F18" s="306" t="s">
        <v>261</v>
      </c>
      <c r="G18" s="304" t="s">
        <v>101</v>
      </c>
    </row>
    <row r="19" spans="1:7" s="20" customFormat="1" ht="18.75" customHeight="1">
      <c r="A19" s="2" t="s">
        <v>284</v>
      </c>
      <c r="B19" s="305"/>
      <c r="C19" s="304"/>
      <c r="D19" s="304"/>
      <c r="E19" s="304"/>
      <c r="F19" s="304"/>
      <c r="G19" s="303"/>
    </row>
    <row r="20" spans="1:7" s="20" customFormat="1" ht="18.75" customHeight="1">
      <c r="A20" s="2" t="s">
        <v>283</v>
      </c>
      <c r="B20" s="2"/>
      <c r="C20" s="2"/>
      <c r="D20" s="2"/>
      <c r="E20" s="2"/>
      <c r="F20" s="2"/>
    </row>
    <row r="21" spans="1:7" s="20" customFormat="1">
      <c r="A21" s="1"/>
      <c r="B21" s="1"/>
      <c r="C21" s="1"/>
      <c r="D21" s="1"/>
      <c r="E21" s="2"/>
      <c r="F21" s="1"/>
    </row>
    <row r="22" spans="1:7" s="20" customFormat="1">
      <c r="A22" s="1"/>
      <c r="B22" s="1"/>
      <c r="C22" s="1"/>
      <c r="D22" s="1"/>
      <c r="E22" s="2"/>
      <c r="F22" s="1"/>
    </row>
    <row r="23" spans="1:7" s="20" customFormat="1">
      <c r="A23" s="1"/>
      <c r="B23" s="1"/>
      <c r="C23" s="1"/>
      <c r="D23" s="1"/>
      <c r="E23" s="2"/>
      <c r="F23" s="1"/>
    </row>
    <row r="24" spans="1:7" s="20" customFormat="1">
      <c r="A24" s="1"/>
      <c r="B24" s="1"/>
      <c r="C24" s="1"/>
      <c r="D24" s="1"/>
      <c r="E24" s="2"/>
      <c r="F24" s="1"/>
    </row>
    <row r="25" spans="1:7" s="2" customFormat="1">
      <c r="A25" s="1"/>
      <c r="B25" s="1"/>
      <c r="C25" s="1"/>
      <c r="D25" s="1"/>
      <c r="F25" s="1"/>
    </row>
  </sheetData>
  <phoneticPr fontId="3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D9BF-3F3C-4351-9825-15CC9EA7FD06}">
  <dimension ref="A1:E9"/>
  <sheetViews>
    <sheetView view="pageBreakPreview" zoomScaleNormal="100" zoomScaleSheetLayoutView="100" workbookViewId="0"/>
  </sheetViews>
  <sheetFormatPr defaultColWidth="9" defaultRowHeight="13.2"/>
  <cols>
    <col min="1" max="1" width="14.19921875" style="4" customWidth="1"/>
    <col min="2" max="5" width="11.19921875" style="1" customWidth="1"/>
    <col min="6" max="16384" width="9" style="1"/>
  </cols>
  <sheetData>
    <row r="1" spans="1:5" ht="29.25" customHeight="1" thickBot="1">
      <c r="A1" s="334" t="s">
        <v>323</v>
      </c>
      <c r="B1" s="324"/>
      <c r="C1" s="324"/>
      <c r="D1" s="333"/>
      <c r="E1" s="332" t="s">
        <v>322</v>
      </c>
    </row>
    <row r="2" spans="1:5" ht="18.75" customHeight="1">
      <c r="A2" s="655" t="s">
        <v>4</v>
      </c>
      <c r="B2" s="657" t="s">
        <v>321</v>
      </c>
      <c r="C2" s="658"/>
      <c r="D2" s="659" t="s">
        <v>320</v>
      </c>
      <c r="E2" s="660"/>
    </row>
    <row r="3" spans="1:5" ht="18.75" customHeight="1">
      <c r="A3" s="656"/>
      <c r="B3" s="331" t="s">
        <v>319</v>
      </c>
      <c r="C3" s="330" t="s">
        <v>318</v>
      </c>
      <c r="D3" s="661"/>
      <c r="E3" s="662"/>
    </row>
    <row r="4" spans="1:5" ht="18.75" customHeight="1">
      <c r="A4" s="329" t="s">
        <v>317</v>
      </c>
      <c r="B4" s="328">
        <v>695</v>
      </c>
      <c r="C4" s="328" t="s">
        <v>261</v>
      </c>
      <c r="D4" s="654">
        <v>72</v>
      </c>
      <c r="E4" s="654"/>
    </row>
    <row r="5" spans="1:5" s="2" customFormat="1" ht="18.75" customHeight="1">
      <c r="A5" s="329" t="s">
        <v>109</v>
      </c>
      <c r="B5" s="328">
        <v>282</v>
      </c>
      <c r="C5" s="328">
        <v>177</v>
      </c>
      <c r="D5" s="654">
        <v>47</v>
      </c>
      <c r="E5" s="654"/>
    </row>
    <row r="6" spans="1:5" s="2" customFormat="1" ht="18.75" customHeight="1">
      <c r="A6" s="329" t="s">
        <v>181</v>
      </c>
      <c r="B6" s="328">
        <v>523</v>
      </c>
      <c r="C6" s="328">
        <v>123</v>
      </c>
      <c r="D6" s="654">
        <v>282</v>
      </c>
      <c r="E6" s="654"/>
    </row>
    <row r="7" spans="1:5" ht="18.75" customHeight="1">
      <c r="A7" s="329" t="s">
        <v>180</v>
      </c>
      <c r="B7" s="328">
        <v>786</v>
      </c>
      <c r="C7" s="328">
        <v>153</v>
      </c>
      <c r="D7" s="654">
        <v>293</v>
      </c>
      <c r="E7" s="654"/>
    </row>
    <row r="8" spans="1:5" s="20" customFormat="1" ht="18.75" customHeight="1" thickBot="1">
      <c r="A8" s="327" t="s">
        <v>179</v>
      </c>
      <c r="B8" s="326">
        <v>743</v>
      </c>
      <c r="C8" s="326">
        <v>127</v>
      </c>
      <c r="D8" s="653">
        <v>293</v>
      </c>
      <c r="E8" s="653"/>
    </row>
    <row r="9" spans="1:5" ht="18.75" customHeight="1">
      <c r="A9" s="325" t="s">
        <v>316</v>
      </c>
      <c r="B9" s="324"/>
      <c r="C9" s="324"/>
      <c r="D9" s="324"/>
    </row>
  </sheetData>
  <mergeCells count="8">
    <mergeCell ref="D8:E8"/>
    <mergeCell ref="D5:E5"/>
    <mergeCell ref="D6:E6"/>
    <mergeCell ref="D7:E7"/>
    <mergeCell ref="A2:A3"/>
    <mergeCell ref="B2:C2"/>
    <mergeCell ref="D4:E4"/>
    <mergeCell ref="D2:E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C699-7524-4A88-AD9D-019342A4EC7A}">
  <dimension ref="A1:P77"/>
  <sheetViews>
    <sheetView view="pageBreakPreview" zoomScale="85" zoomScaleNormal="100" zoomScaleSheetLayoutView="85" workbookViewId="0"/>
  </sheetViews>
  <sheetFormatPr defaultColWidth="9" defaultRowHeight="13.2"/>
  <cols>
    <col min="1" max="1" width="4.19921875" style="1" customWidth="1"/>
    <col min="2" max="2" width="16.19921875" style="1" customWidth="1"/>
    <col min="3" max="6" width="9.09765625" style="1" customWidth="1"/>
    <col min="7" max="10" width="9.09765625" style="2" customWidth="1"/>
    <col min="11" max="11" width="9.09765625" style="20" customWidth="1"/>
    <col min="12" max="12" width="9.09765625" style="1" customWidth="1"/>
    <col min="13" max="14" width="9" style="1"/>
    <col min="15" max="15" width="14.69921875" style="1" bestFit="1" customWidth="1"/>
    <col min="16" max="16384" width="9" style="1"/>
  </cols>
  <sheetData>
    <row r="1" spans="1:15" ht="29.25" customHeight="1">
      <c r="A1" s="279" t="s">
        <v>360</v>
      </c>
      <c r="B1" s="2"/>
    </row>
    <row r="2" spans="1:15" ht="17.25" customHeight="1" thickBot="1">
      <c r="A2" s="684" t="s">
        <v>359</v>
      </c>
      <c r="B2" s="684"/>
      <c r="C2" s="254"/>
      <c r="D2" s="281"/>
      <c r="E2" s="254"/>
      <c r="F2" s="281"/>
      <c r="G2" s="254"/>
      <c r="H2" s="281"/>
      <c r="I2" s="254"/>
      <c r="J2" s="281"/>
      <c r="K2" s="339"/>
      <c r="L2" s="281" t="s">
        <v>358</v>
      </c>
      <c r="N2" s="281"/>
    </row>
    <row r="3" spans="1:15" ht="17.25" customHeight="1">
      <c r="A3" s="611" t="s">
        <v>357</v>
      </c>
      <c r="B3" s="612"/>
      <c r="C3" s="680" t="s">
        <v>278</v>
      </c>
      <c r="D3" s="681"/>
      <c r="E3" s="680" t="s">
        <v>277</v>
      </c>
      <c r="F3" s="681"/>
      <c r="G3" s="680" t="s">
        <v>276</v>
      </c>
      <c r="H3" s="681"/>
      <c r="I3" s="680" t="s">
        <v>275</v>
      </c>
      <c r="J3" s="702"/>
      <c r="K3" s="666" t="s">
        <v>274</v>
      </c>
      <c r="L3" s="667"/>
      <c r="M3" s="665"/>
      <c r="N3" s="665"/>
    </row>
    <row r="4" spans="1:15" ht="17.25" customHeight="1">
      <c r="A4" s="685"/>
      <c r="B4" s="686"/>
      <c r="C4" s="225" t="s">
        <v>356</v>
      </c>
      <c r="D4" s="224" t="s">
        <v>355</v>
      </c>
      <c r="E4" s="226" t="s">
        <v>356</v>
      </c>
      <c r="F4" s="224" t="s">
        <v>355</v>
      </c>
      <c r="G4" s="226" t="s">
        <v>356</v>
      </c>
      <c r="H4" s="224" t="s">
        <v>355</v>
      </c>
      <c r="I4" s="226" t="s">
        <v>356</v>
      </c>
      <c r="J4" s="224" t="s">
        <v>355</v>
      </c>
      <c r="K4" s="359" t="s">
        <v>354</v>
      </c>
      <c r="L4" s="358" t="s">
        <v>353</v>
      </c>
      <c r="M4" s="337"/>
      <c r="N4" s="337"/>
    </row>
    <row r="5" spans="1:15" ht="17.25" customHeight="1">
      <c r="A5" s="668" t="s">
        <v>352</v>
      </c>
      <c r="B5" s="669"/>
      <c r="C5" s="336">
        <v>15077</v>
      </c>
      <c r="D5" s="336">
        <v>95586</v>
      </c>
      <c r="E5" s="336">
        <v>22247</v>
      </c>
      <c r="F5" s="336">
        <v>133489</v>
      </c>
      <c r="G5" s="336">
        <v>25873</v>
      </c>
      <c r="H5" s="336">
        <v>155036</v>
      </c>
      <c r="I5" s="336">
        <v>32558</v>
      </c>
      <c r="J5" s="336">
        <v>168559</v>
      </c>
      <c r="K5" s="357">
        <f>SUM(K6:K27)</f>
        <v>38479</v>
      </c>
      <c r="L5" s="357">
        <f>SUM(L6:L27)</f>
        <v>174067</v>
      </c>
      <c r="M5" s="20"/>
      <c r="N5" s="356"/>
      <c r="O5" s="355"/>
    </row>
    <row r="6" spans="1:15" ht="17.25" customHeight="1">
      <c r="A6" s="670" t="s">
        <v>351</v>
      </c>
      <c r="B6" s="671"/>
      <c r="C6" s="354"/>
      <c r="D6" s="354"/>
      <c r="E6" s="336"/>
      <c r="F6" s="336"/>
      <c r="G6" s="336"/>
      <c r="H6" s="336"/>
      <c r="I6" s="336"/>
      <c r="J6" s="336"/>
      <c r="K6" s="346"/>
      <c r="L6" s="346"/>
      <c r="M6" s="20"/>
      <c r="N6" s="20"/>
    </row>
    <row r="7" spans="1:15" ht="17.25" customHeight="1">
      <c r="A7" s="672"/>
      <c r="B7" s="349" t="s">
        <v>350</v>
      </c>
      <c r="C7" s="348">
        <v>364</v>
      </c>
      <c r="D7" s="348">
        <v>17138</v>
      </c>
      <c r="E7" s="28">
        <v>413</v>
      </c>
      <c r="F7" s="28">
        <v>23994</v>
      </c>
      <c r="G7" s="28">
        <v>504</v>
      </c>
      <c r="H7" s="28">
        <v>26002</v>
      </c>
      <c r="I7" s="28">
        <v>550</v>
      </c>
      <c r="J7" s="28">
        <v>26838</v>
      </c>
      <c r="K7" s="346">
        <v>518</v>
      </c>
      <c r="L7" s="346">
        <v>24826</v>
      </c>
      <c r="M7" s="20"/>
      <c r="N7" s="20"/>
    </row>
    <row r="8" spans="1:15" ht="17.25" customHeight="1">
      <c r="A8" s="672"/>
      <c r="B8" s="349" t="s">
        <v>349</v>
      </c>
      <c r="C8" s="348">
        <v>1295</v>
      </c>
      <c r="D8" s="348">
        <v>15200</v>
      </c>
      <c r="E8" s="28">
        <v>1128</v>
      </c>
      <c r="F8" s="28">
        <v>16098</v>
      </c>
      <c r="G8" s="28">
        <v>1380</v>
      </c>
      <c r="H8" s="28">
        <v>19925</v>
      </c>
      <c r="I8" s="28">
        <v>1436</v>
      </c>
      <c r="J8" s="28">
        <v>20766</v>
      </c>
      <c r="K8" s="346">
        <v>1350</v>
      </c>
      <c r="L8" s="346">
        <v>20408</v>
      </c>
      <c r="M8" s="20"/>
      <c r="N8" s="20"/>
    </row>
    <row r="9" spans="1:15" ht="17.25" customHeight="1">
      <c r="A9" s="672"/>
      <c r="B9" s="349" t="s">
        <v>348</v>
      </c>
      <c r="C9" s="348">
        <v>196</v>
      </c>
      <c r="D9" s="348">
        <v>2921</v>
      </c>
      <c r="E9" s="28">
        <v>180</v>
      </c>
      <c r="F9" s="28">
        <v>4589</v>
      </c>
      <c r="G9" s="28">
        <v>222</v>
      </c>
      <c r="H9" s="28">
        <v>6164</v>
      </c>
      <c r="I9" s="28">
        <v>292</v>
      </c>
      <c r="J9" s="28">
        <v>6720</v>
      </c>
      <c r="K9" s="346">
        <v>268</v>
      </c>
      <c r="L9" s="346">
        <v>6335</v>
      </c>
      <c r="M9" s="20"/>
      <c r="N9" s="20"/>
    </row>
    <row r="10" spans="1:15" ht="17.25" customHeight="1">
      <c r="A10" s="672"/>
      <c r="B10" s="349" t="s">
        <v>347</v>
      </c>
      <c r="C10" s="348">
        <v>444</v>
      </c>
      <c r="D10" s="348">
        <v>7788</v>
      </c>
      <c r="E10" s="28">
        <v>539</v>
      </c>
      <c r="F10" s="28">
        <v>12877</v>
      </c>
      <c r="G10" s="28">
        <v>601</v>
      </c>
      <c r="H10" s="28">
        <v>13940</v>
      </c>
      <c r="I10" s="28">
        <v>570</v>
      </c>
      <c r="J10" s="28">
        <v>14003</v>
      </c>
      <c r="K10" s="346">
        <v>547</v>
      </c>
      <c r="L10" s="346">
        <v>14826</v>
      </c>
      <c r="M10" s="20"/>
      <c r="N10" s="20"/>
    </row>
    <row r="11" spans="1:15" ht="17.25" customHeight="1">
      <c r="A11" s="672"/>
      <c r="B11" s="349" t="s">
        <v>346</v>
      </c>
      <c r="C11" s="353" t="s">
        <v>101</v>
      </c>
      <c r="D11" s="353" t="s">
        <v>101</v>
      </c>
      <c r="E11" s="352" t="s">
        <v>101</v>
      </c>
      <c r="F11" s="352" t="s">
        <v>101</v>
      </c>
      <c r="G11" s="352" t="s">
        <v>101</v>
      </c>
      <c r="H11" s="352" t="s">
        <v>101</v>
      </c>
      <c r="I11" s="352" t="s">
        <v>101</v>
      </c>
      <c r="J11" s="352" t="s">
        <v>101</v>
      </c>
      <c r="K11" s="352" t="s">
        <v>101</v>
      </c>
      <c r="L11" s="352" t="s">
        <v>101</v>
      </c>
      <c r="M11" s="20"/>
      <c r="N11" s="20"/>
    </row>
    <row r="12" spans="1:15" ht="17.25" customHeight="1">
      <c r="A12" s="672"/>
      <c r="B12" s="349" t="s">
        <v>345</v>
      </c>
      <c r="C12" s="348">
        <v>27</v>
      </c>
      <c r="D12" s="348">
        <v>612</v>
      </c>
      <c r="E12" s="28">
        <v>27</v>
      </c>
      <c r="F12" s="28">
        <v>624</v>
      </c>
      <c r="G12" s="28">
        <v>31</v>
      </c>
      <c r="H12" s="28">
        <v>520</v>
      </c>
      <c r="I12" s="28">
        <v>36</v>
      </c>
      <c r="J12" s="28">
        <v>595</v>
      </c>
      <c r="K12" s="346">
        <v>37</v>
      </c>
      <c r="L12" s="346">
        <v>633</v>
      </c>
      <c r="M12" s="20"/>
      <c r="N12" s="20"/>
    </row>
    <row r="13" spans="1:15" ht="17.25" customHeight="1">
      <c r="A13" s="672"/>
      <c r="B13" s="349" t="s">
        <v>344</v>
      </c>
      <c r="C13" s="348">
        <v>82</v>
      </c>
      <c r="D13" s="348">
        <v>1160</v>
      </c>
      <c r="E13" s="28">
        <v>81</v>
      </c>
      <c r="F13" s="28">
        <v>1262</v>
      </c>
      <c r="G13" s="28">
        <v>43</v>
      </c>
      <c r="H13" s="28">
        <v>748</v>
      </c>
      <c r="I13" s="28">
        <v>11</v>
      </c>
      <c r="J13" s="28">
        <v>421</v>
      </c>
      <c r="K13" s="346">
        <v>91</v>
      </c>
      <c r="L13" s="346">
        <v>1396</v>
      </c>
      <c r="M13" s="20"/>
      <c r="N13" s="20"/>
    </row>
    <row r="14" spans="1:15" ht="17.25" customHeight="1">
      <c r="A14" s="672"/>
      <c r="B14" s="349" t="s">
        <v>343</v>
      </c>
      <c r="C14" s="348">
        <v>400</v>
      </c>
      <c r="D14" s="348">
        <v>8855</v>
      </c>
      <c r="E14" s="28">
        <v>536</v>
      </c>
      <c r="F14" s="28">
        <v>12857</v>
      </c>
      <c r="G14" s="28">
        <v>620</v>
      </c>
      <c r="H14" s="28">
        <v>16203</v>
      </c>
      <c r="I14" s="28">
        <v>613</v>
      </c>
      <c r="J14" s="28">
        <v>18082</v>
      </c>
      <c r="K14" s="346">
        <v>581</v>
      </c>
      <c r="L14" s="346">
        <v>18184</v>
      </c>
      <c r="M14" s="20"/>
      <c r="N14" s="20"/>
    </row>
    <row r="15" spans="1:15" ht="17.25" customHeight="1">
      <c r="A15" s="672"/>
      <c r="B15" s="349" t="s">
        <v>337</v>
      </c>
      <c r="C15" s="348">
        <v>277</v>
      </c>
      <c r="D15" s="348">
        <v>6145</v>
      </c>
      <c r="E15" s="28">
        <v>302</v>
      </c>
      <c r="F15" s="28">
        <v>7566</v>
      </c>
      <c r="G15" s="28">
        <v>410</v>
      </c>
      <c r="H15" s="28">
        <v>10644</v>
      </c>
      <c r="I15" s="28">
        <v>448</v>
      </c>
      <c r="J15" s="28">
        <v>11660</v>
      </c>
      <c r="K15" s="346">
        <v>424</v>
      </c>
      <c r="L15" s="346">
        <v>14886</v>
      </c>
      <c r="M15" s="20"/>
      <c r="N15" s="20"/>
    </row>
    <row r="16" spans="1:15" ht="17.25" customHeight="1">
      <c r="A16" s="670" t="s">
        <v>342</v>
      </c>
      <c r="B16" s="671"/>
      <c r="C16" s="348"/>
      <c r="D16" s="348"/>
      <c r="E16" s="28"/>
      <c r="F16" s="28"/>
      <c r="G16" s="28"/>
      <c r="H16" s="28"/>
      <c r="I16" s="28"/>
      <c r="J16" s="28"/>
      <c r="K16" s="346"/>
      <c r="L16" s="346"/>
      <c r="M16" s="20"/>
      <c r="N16" s="20"/>
    </row>
    <row r="17" spans="1:16" ht="17.25" customHeight="1">
      <c r="A17" s="672"/>
      <c r="B17" s="350" t="s">
        <v>341</v>
      </c>
      <c r="C17" s="348">
        <v>24</v>
      </c>
      <c r="D17" s="348">
        <v>509</v>
      </c>
      <c r="E17" s="28">
        <v>35</v>
      </c>
      <c r="F17" s="28">
        <v>665</v>
      </c>
      <c r="G17" s="28">
        <v>139</v>
      </c>
      <c r="H17" s="28">
        <v>2636</v>
      </c>
      <c r="I17" s="28">
        <v>195</v>
      </c>
      <c r="J17" s="28">
        <v>3542</v>
      </c>
      <c r="K17" s="346">
        <v>138</v>
      </c>
      <c r="L17" s="346">
        <v>2798</v>
      </c>
      <c r="M17" s="20"/>
      <c r="N17" s="20"/>
    </row>
    <row r="18" spans="1:16" ht="17.25" customHeight="1">
      <c r="A18" s="673"/>
      <c r="B18" s="350" t="s">
        <v>340</v>
      </c>
      <c r="C18" s="348">
        <v>45</v>
      </c>
      <c r="D18" s="348">
        <v>235</v>
      </c>
      <c r="E18" s="28">
        <v>67</v>
      </c>
      <c r="F18" s="28">
        <v>537</v>
      </c>
      <c r="G18" s="28">
        <v>101</v>
      </c>
      <c r="H18" s="28">
        <v>837</v>
      </c>
      <c r="I18" s="28">
        <v>126</v>
      </c>
      <c r="J18" s="28">
        <v>811</v>
      </c>
      <c r="K18" s="346">
        <v>116</v>
      </c>
      <c r="L18" s="346">
        <v>1149</v>
      </c>
      <c r="M18" s="20"/>
      <c r="N18" s="20"/>
    </row>
    <row r="19" spans="1:16" ht="17.25" customHeight="1">
      <c r="A19" s="673"/>
      <c r="B19" s="350" t="s">
        <v>339</v>
      </c>
      <c r="C19" s="348">
        <v>253</v>
      </c>
      <c r="D19" s="348">
        <v>7182</v>
      </c>
      <c r="E19" s="28">
        <v>492</v>
      </c>
      <c r="F19" s="28">
        <v>12029</v>
      </c>
      <c r="G19" s="28">
        <v>469</v>
      </c>
      <c r="H19" s="28">
        <v>11446</v>
      </c>
      <c r="I19" s="28">
        <v>554</v>
      </c>
      <c r="J19" s="28">
        <v>12453</v>
      </c>
      <c r="K19" s="346">
        <v>517</v>
      </c>
      <c r="L19" s="346">
        <v>12591</v>
      </c>
      <c r="M19" s="20"/>
      <c r="N19" s="20"/>
    </row>
    <row r="20" spans="1:16" ht="17.25" customHeight="1">
      <c r="A20" s="673"/>
      <c r="B20" s="350" t="s">
        <v>338</v>
      </c>
      <c r="C20" s="348">
        <v>87</v>
      </c>
      <c r="D20" s="348">
        <v>2023</v>
      </c>
      <c r="E20" s="28">
        <v>71</v>
      </c>
      <c r="F20" s="28">
        <v>1323</v>
      </c>
      <c r="G20" s="28">
        <v>174</v>
      </c>
      <c r="H20" s="28">
        <v>3648</v>
      </c>
      <c r="I20" s="28">
        <v>192</v>
      </c>
      <c r="J20" s="28">
        <v>3075</v>
      </c>
      <c r="K20" s="346">
        <v>229</v>
      </c>
      <c r="L20" s="346">
        <v>3097</v>
      </c>
      <c r="M20" s="20"/>
      <c r="N20" s="20"/>
      <c r="O20" s="342"/>
      <c r="P20" s="342"/>
    </row>
    <row r="21" spans="1:16" ht="17.25" customHeight="1">
      <c r="A21" s="673"/>
      <c r="B21" s="350" t="s">
        <v>337</v>
      </c>
      <c r="C21" s="348">
        <v>482</v>
      </c>
      <c r="D21" s="348">
        <v>9631</v>
      </c>
      <c r="E21" s="28">
        <v>635</v>
      </c>
      <c r="F21" s="28">
        <v>12139</v>
      </c>
      <c r="G21" s="28">
        <v>521</v>
      </c>
      <c r="H21" s="28">
        <v>9532</v>
      </c>
      <c r="I21" s="28">
        <v>515</v>
      </c>
      <c r="J21" s="28">
        <v>8783</v>
      </c>
      <c r="K21" s="346">
        <v>426</v>
      </c>
      <c r="L21" s="346">
        <v>7598</v>
      </c>
      <c r="M21" s="20"/>
      <c r="N21" s="20"/>
      <c r="O21" s="342"/>
      <c r="P21" s="342"/>
    </row>
    <row r="22" spans="1:16" ht="17.25" customHeight="1">
      <c r="A22" s="670" t="s">
        <v>336</v>
      </c>
      <c r="B22" s="671"/>
      <c r="C22" s="348">
        <v>303</v>
      </c>
      <c r="D22" s="348">
        <v>4226</v>
      </c>
      <c r="E22" s="28">
        <v>564</v>
      </c>
      <c r="F22" s="28">
        <v>8110</v>
      </c>
      <c r="G22" s="28">
        <v>615</v>
      </c>
      <c r="H22" s="28">
        <v>10282</v>
      </c>
      <c r="I22" s="28">
        <v>651</v>
      </c>
      <c r="J22" s="28">
        <v>11986</v>
      </c>
      <c r="K22" s="351">
        <v>607</v>
      </c>
      <c r="L22" s="351">
        <v>10405</v>
      </c>
      <c r="M22" s="20"/>
      <c r="N22" s="20"/>
      <c r="O22" s="342"/>
      <c r="P22" s="342"/>
    </row>
    <row r="23" spans="1:16" ht="17.25" customHeight="1">
      <c r="A23" s="670" t="s">
        <v>335</v>
      </c>
      <c r="B23" s="671"/>
      <c r="C23" s="348">
        <v>40</v>
      </c>
      <c r="D23" s="348">
        <v>642</v>
      </c>
      <c r="E23" s="28">
        <v>66</v>
      </c>
      <c r="F23" s="28">
        <v>936</v>
      </c>
      <c r="G23" s="28">
        <v>82</v>
      </c>
      <c r="H23" s="28">
        <v>1103</v>
      </c>
      <c r="I23" s="28">
        <v>74</v>
      </c>
      <c r="J23" s="28">
        <v>1101</v>
      </c>
      <c r="K23" s="346">
        <v>73</v>
      </c>
      <c r="L23" s="346">
        <v>1057</v>
      </c>
      <c r="M23" s="20"/>
      <c r="N23" s="20"/>
      <c r="O23" s="342"/>
      <c r="P23" s="342"/>
    </row>
    <row r="24" spans="1:16" ht="17.25" customHeight="1">
      <c r="A24" s="670" t="s">
        <v>334</v>
      </c>
      <c r="B24" s="671"/>
      <c r="C24" s="348">
        <v>37</v>
      </c>
      <c r="D24" s="348">
        <v>564</v>
      </c>
      <c r="E24" s="28">
        <v>83</v>
      </c>
      <c r="F24" s="28">
        <v>704</v>
      </c>
      <c r="G24" s="28">
        <v>121</v>
      </c>
      <c r="H24" s="28">
        <v>1201</v>
      </c>
      <c r="I24" s="28">
        <v>129</v>
      </c>
      <c r="J24" s="28">
        <v>1301</v>
      </c>
      <c r="K24" s="346">
        <v>125</v>
      </c>
      <c r="L24" s="346">
        <v>1270</v>
      </c>
      <c r="M24" s="20"/>
      <c r="N24" s="20"/>
      <c r="O24" s="342"/>
      <c r="P24" s="342"/>
    </row>
    <row r="25" spans="1:16" ht="17.25" customHeight="1">
      <c r="A25" s="698" t="s">
        <v>333</v>
      </c>
      <c r="B25" s="699"/>
      <c r="C25" s="348">
        <v>6</v>
      </c>
      <c r="D25" s="348">
        <v>40</v>
      </c>
      <c r="E25" s="28">
        <v>24</v>
      </c>
      <c r="F25" s="28">
        <v>175</v>
      </c>
      <c r="G25" s="28">
        <v>35</v>
      </c>
      <c r="H25" s="28">
        <v>400</v>
      </c>
      <c r="I25" s="28">
        <v>22</v>
      </c>
      <c r="J25" s="28">
        <v>278</v>
      </c>
      <c r="K25" s="346">
        <v>22</v>
      </c>
      <c r="L25" s="346">
        <v>198</v>
      </c>
      <c r="M25" s="20"/>
      <c r="N25" s="20"/>
      <c r="O25" s="342"/>
      <c r="P25" s="342"/>
    </row>
    <row r="26" spans="1:16" ht="17.25" customHeight="1">
      <c r="A26" s="698" t="s">
        <v>332</v>
      </c>
      <c r="B26" s="699"/>
      <c r="C26" s="348">
        <v>8506</v>
      </c>
      <c r="D26" s="348">
        <v>8506</v>
      </c>
      <c r="E26" s="28">
        <v>13993</v>
      </c>
      <c r="F26" s="28">
        <v>13993</v>
      </c>
      <c r="G26" s="28">
        <v>17193</v>
      </c>
      <c r="H26" s="28">
        <v>17193</v>
      </c>
      <c r="I26" s="347">
        <v>23486</v>
      </c>
      <c r="J26" s="347">
        <v>23486</v>
      </c>
      <c r="K26" s="346">
        <v>29310</v>
      </c>
      <c r="L26" s="346">
        <v>29310</v>
      </c>
      <c r="M26" s="20"/>
      <c r="N26" s="20"/>
      <c r="O26" s="342"/>
      <c r="P26" s="342"/>
    </row>
    <row r="27" spans="1:16" ht="17.25" customHeight="1" thickBot="1">
      <c r="A27" s="700" t="s">
        <v>331</v>
      </c>
      <c r="B27" s="701"/>
      <c r="C27" s="345">
        <v>2209</v>
      </c>
      <c r="D27" s="345">
        <v>2209</v>
      </c>
      <c r="E27" s="344">
        <v>3011</v>
      </c>
      <c r="F27" s="344">
        <v>3011</v>
      </c>
      <c r="G27" s="344">
        <v>2612</v>
      </c>
      <c r="H27" s="344">
        <v>2612</v>
      </c>
      <c r="I27" s="344">
        <v>2658</v>
      </c>
      <c r="J27" s="344">
        <v>2658</v>
      </c>
      <c r="K27" s="343">
        <v>3100</v>
      </c>
      <c r="L27" s="343">
        <v>3100</v>
      </c>
      <c r="M27" s="20"/>
      <c r="N27" s="20"/>
      <c r="O27" s="342"/>
      <c r="P27" s="342"/>
    </row>
    <row r="28" spans="1:16" ht="17.25" customHeight="1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341"/>
      <c r="L28" s="340"/>
      <c r="M28" s="338"/>
      <c r="N28" s="338"/>
    </row>
    <row r="29" spans="1:16" ht="17.25" customHeight="1" thickBot="1">
      <c r="A29" s="691" t="s">
        <v>330</v>
      </c>
      <c r="B29" s="691"/>
      <c r="C29" s="254"/>
      <c r="D29" s="254"/>
      <c r="E29" s="254"/>
      <c r="F29" s="254"/>
      <c r="G29" s="254"/>
      <c r="H29" s="254"/>
      <c r="I29" s="254"/>
      <c r="J29" s="254"/>
      <c r="K29" s="339"/>
      <c r="L29" s="281" t="s">
        <v>322</v>
      </c>
      <c r="M29" s="338"/>
      <c r="N29" s="281"/>
    </row>
    <row r="30" spans="1:16" ht="17.25" customHeight="1">
      <c r="A30" s="692" t="s">
        <v>329</v>
      </c>
      <c r="B30" s="693"/>
      <c r="C30" s="694" t="s">
        <v>278</v>
      </c>
      <c r="D30" s="695"/>
      <c r="E30" s="696" t="s">
        <v>277</v>
      </c>
      <c r="F30" s="697"/>
      <c r="G30" s="696" t="s">
        <v>276</v>
      </c>
      <c r="H30" s="619"/>
      <c r="I30" s="680" t="s">
        <v>275</v>
      </c>
      <c r="J30" s="681"/>
      <c r="K30" s="687" t="s">
        <v>274</v>
      </c>
      <c r="L30" s="688"/>
      <c r="M30" s="665"/>
      <c r="N30" s="665"/>
    </row>
    <row r="31" spans="1:16" ht="17.25" customHeight="1">
      <c r="A31" s="689" t="s">
        <v>328</v>
      </c>
      <c r="B31" s="690"/>
      <c r="C31" s="682">
        <v>288198</v>
      </c>
      <c r="D31" s="683"/>
      <c r="E31" s="704">
        <v>344332</v>
      </c>
      <c r="F31" s="704"/>
      <c r="G31" s="704">
        <v>414413</v>
      </c>
      <c r="H31" s="704"/>
      <c r="I31" s="704">
        <v>417686</v>
      </c>
      <c r="J31" s="704"/>
      <c r="K31" s="705">
        <f>SUM(K32:L46)</f>
        <v>417487</v>
      </c>
      <c r="L31" s="705"/>
      <c r="M31" s="703"/>
      <c r="N31" s="703"/>
    </row>
    <row r="32" spans="1:16" ht="17.25" customHeight="1">
      <c r="A32" s="675" t="s">
        <v>327</v>
      </c>
      <c r="B32" s="676"/>
      <c r="C32" s="677">
        <v>77698</v>
      </c>
      <c r="D32" s="678"/>
      <c r="E32" s="678">
        <v>102623</v>
      </c>
      <c r="F32" s="678"/>
      <c r="G32" s="678">
        <v>135413</v>
      </c>
      <c r="H32" s="678"/>
      <c r="I32" s="678">
        <v>142290</v>
      </c>
      <c r="J32" s="678"/>
      <c r="K32" s="679">
        <v>122209</v>
      </c>
      <c r="L32" s="679"/>
      <c r="M32" s="664"/>
      <c r="N32" s="664"/>
    </row>
    <row r="33" spans="1:15" ht="17.25" customHeight="1">
      <c r="A33" s="675" t="s">
        <v>649</v>
      </c>
      <c r="B33" s="676"/>
      <c r="C33" s="677">
        <v>17126</v>
      </c>
      <c r="D33" s="678"/>
      <c r="E33" s="678">
        <v>18286</v>
      </c>
      <c r="F33" s="678"/>
      <c r="G33" s="678">
        <v>12832</v>
      </c>
      <c r="H33" s="678"/>
      <c r="I33" s="678">
        <v>15310</v>
      </c>
      <c r="J33" s="678"/>
      <c r="K33" s="674">
        <v>13044</v>
      </c>
      <c r="L33" s="674"/>
      <c r="M33" s="664"/>
      <c r="N33" s="664"/>
    </row>
    <row r="34" spans="1:15" ht="17.25" customHeight="1">
      <c r="A34" s="675" t="s">
        <v>326</v>
      </c>
      <c r="B34" s="676"/>
      <c r="C34" s="677">
        <v>53731</v>
      </c>
      <c r="D34" s="678"/>
      <c r="E34" s="678">
        <v>65896</v>
      </c>
      <c r="F34" s="678"/>
      <c r="G34" s="678">
        <v>77542</v>
      </c>
      <c r="H34" s="678"/>
      <c r="I34" s="678">
        <v>72560</v>
      </c>
      <c r="J34" s="678"/>
      <c r="K34" s="679">
        <v>75423</v>
      </c>
      <c r="L34" s="679"/>
      <c r="M34" s="664"/>
      <c r="N34" s="664"/>
    </row>
    <row r="35" spans="1:15" ht="17.25" customHeight="1">
      <c r="A35" s="675" t="s">
        <v>233</v>
      </c>
      <c r="B35" s="676"/>
      <c r="C35" s="677">
        <v>9167</v>
      </c>
      <c r="D35" s="678"/>
      <c r="E35" s="678">
        <v>10297</v>
      </c>
      <c r="F35" s="678"/>
      <c r="G35" s="678">
        <v>14135</v>
      </c>
      <c r="H35" s="678"/>
      <c r="I35" s="678">
        <v>13337</v>
      </c>
      <c r="J35" s="678"/>
      <c r="K35" s="679">
        <v>14865</v>
      </c>
      <c r="L35" s="679"/>
      <c r="M35" s="664"/>
      <c r="N35" s="664"/>
    </row>
    <row r="36" spans="1:15" ht="17.25" customHeight="1">
      <c r="A36" s="675" t="s">
        <v>650</v>
      </c>
      <c r="B36" s="676"/>
      <c r="C36" s="677">
        <v>10521</v>
      </c>
      <c r="D36" s="678"/>
      <c r="E36" s="678">
        <v>7258</v>
      </c>
      <c r="F36" s="678"/>
      <c r="G36" s="678">
        <v>13809</v>
      </c>
      <c r="H36" s="678"/>
      <c r="I36" s="678">
        <v>11536</v>
      </c>
      <c r="J36" s="678"/>
      <c r="K36" s="679">
        <v>12318</v>
      </c>
      <c r="L36" s="679"/>
      <c r="M36" s="664"/>
      <c r="N36" s="664"/>
    </row>
    <row r="37" spans="1:15" ht="17.25" customHeight="1">
      <c r="A37" s="675" t="s">
        <v>228</v>
      </c>
      <c r="B37" s="676"/>
      <c r="C37" s="677">
        <v>10726</v>
      </c>
      <c r="D37" s="678"/>
      <c r="E37" s="678">
        <v>11930</v>
      </c>
      <c r="F37" s="678"/>
      <c r="G37" s="678">
        <v>14524</v>
      </c>
      <c r="H37" s="678"/>
      <c r="I37" s="678">
        <v>14210</v>
      </c>
      <c r="J37" s="678"/>
      <c r="K37" s="679">
        <v>16348</v>
      </c>
      <c r="L37" s="679"/>
      <c r="M37" s="664"/>
      <c r="N37" s="664"/>
    </row>
    <row r="38" spans="1:15" ht="17.25" customHeight="1">
      <c r="A38" s="675" t="s">
        <v>239</v>
      </c>
      <c r="B38" s="676"/>
      <c r="C38" s="677">
        <v>8889</v>
      </c>
      <c r="D38" s="678"/>
      <c r="E38" s="678">
        <v>9892</v>
      </c>
      <c r="F38" s="678"/>
      <c r="G38" s="678">
        <v>10586</v>
      </c>
      <c r="H38" s="678"/>
      <c r="I38" s="678">
        <v>10610</v>
      </c>
      <c r="J38" s="678"/>
      <c r="K38" s="679">
        <v>11603</v>
      </c>
      <c r="L38" s="679"/>
      <c r="M38" s="663"/>
      <c r="N38" s="663"/>
      <c r="O38" s="2"/>
    </row>
    <row r="39" spans="1:15" ht="17.25" customHeight="1">
      <c r="A39" s="675" t="s">
        <v>218</v>
      </c>
      <c r="B39" s="676"/>
      <c r="C39" s="677">
        <v>9998</v>
      </c>
      <c r="D39" s="678"/>
      <c r="E39" s="678">
        <v>10558</v>
      </c>
      <c r="F39" s="678"/>
      <c r="G39" s="678">
        <v>11699</v>
      </c>
      <c r="H39" s="678"/>
      <c r="I39" s="678">
        <v>12127</v>
      </c>
      <c r="J39" s="678"/>
      <c r="K39" s="679">
        <v>17494</v>
      </c>
      <c r="L39" s="679"/>
      <c r="M39" s="664"/>
      <c r="N39" s="664"/>
    </row>
    <row r="40" spans="1:15" ht="17.25" customHeight="1">
      <c r="A40" s="675" t="s">
        <v>216</v>
      </c>
      <c r="B40" s="676"/>
      <c r="C40" s="677">
        <v>8863</v>
      </c>
      <c r="D40" s="678"/>
      <c r="E40" s="678">
        <v>9106</v>
      </c>
      <c r="F40" s="678"/>
      <c r="G40" s="678">
        <v>11500</v>
      </c>
      <c r="H40" s="678"/>
      <c r="I40" s="678">
        <v>12340</v>
      </c>
      <c r="J40" s="678"/>
      <c r="K40" s="679">
        <v>14049</v>
      </c>
      <c r="L40" s="679"/>
      <c r="M40" s="664"/>
      <c r="N40" s="664"/>
    </row>
    <row r="41" spans="1:15" ht="17.25" customHeight="1">
      <c r="A41" s="675" t="s">
        <v>214</v>
      </c>
      <c r="B41" s="676"/>
      <c r="C41" s="677">
        <v>14595</v>
      </c>
      <c r="D41" s="678"/>
      <c r="E41" s="678">
        <v>15696</v>
      </c>
      <c r="F41" s="678"/>
      <c r="G41" s="678">
        <v>18176</v>
      </c>
      <c r="H41" s="678"/>
      <c r="I41" s="678">
        <v>15861</v>
      </c>
      <c r="J41" s="678"/>
      <c r="K41" s="679">
        <v>15667</v>
      </c>
      <c r="L41" s="679"/>
      <c r="M41" s="664"/>
      <c r="N41" s="664"/>
    </row>
    <row r="42" spans="1:15" ht="17.25" customHeight="1">
      <c r="A42" s="675" t="s">
        <v>210</v>
      </c>
      <c r="B42" s="676"/>
      <c r="C42" s="677">
        <v>13438</v>
      </c>
      <c r="D42" s="678"/>
      <c r="E42" s="678">
        <v>14850</v>
      </c>
      <c r="F42" s="678"/>
      <c r="G42" s="678">
        <v>16218</v>
      </c>
      <c r="H42" s="678"/>
      <c r="I42" s="678">
        <v>15508</v>
      </c>
      <c r="J42" s="678"/>
      <c r="K42" s="679">
        <v>17058</v>
      </c>
      <c r="L42" s="679"/>
      <c r="M42" s="664"/>
      <c r="N42" s="664"/>
    </row>
    <row r="43" spans="1:15" ht="17.25" customHeight="1">
      <c r="A43" s="675" t="s">
        <v>325</v>
      </c>
      <c r="B43" s="676"/>
      <c r="C43" s="677">
        <v>18373</v>
      </c>
      <c r="D43" s="678"/>
      <c r="E43" s="678">
        <v>19288</v>
      </c>
      <c r="F43" s="678"/>
      <c r="G43" s="678">
        <v>23998</v>
      </c>
      <c r="H43" s="678"/>
      <c r="I43" s="678">
        <v>24561</v>
      </c>
      <c r="J43" s="678"/>
      <c r="K43" s="679">
        <v>23649</v>
      </c>
      <c r="L43" s="679"/>
      <c r="M43" s="663"/>
      <c r="N43" s="663"/>
    </row>
    <row r="44" spans="1:15" ht="17.25" customHeight="1">
      <c r="A44" s="675" t="s">
        <v>324</v>
      </c>
      <c r="B44" s="676"/>
      <c r="C44" s="677">
        <v>17663</v>
      </c>
      <c r="D44" s="678"/>
      <c r="E44" s="678">
        <v>25931</v>
      </c>
      <c r="F44" s="678"/>
      <c r="G44" s="678">
        <v>29184</v>
      </c>
      <c r="H44" s="678"/>
      <c r="I44" s="678">
        <v>37082</v>
      </c>
      <c r="J44" s="678"/>
      <c r="K44" s="679">
        <v>42484</v>
      </c>
      <c r="L44" s="679"/>
      <c r="M44" s="663"/>
      <c r="N44" s="663"/>
    </row>
    <row r="45" spans="1:15" ht="17.25" customHeight="1">
      <c r="A45" s="675" t="s">
        <v>204</v>
      </c>
      <c r="B45" s="676"/>
      <c r="C45" s="677">
        <v>1981</v>
      </c>
      <c r="D45" s="678"/>
      <c r="E45" s="678">
        <v>4718</v>
      </c>
      <c r="F45" s="678"/>
      <c r="G45" s="678">
        <v>6231</v>
      </c>
      <c r="H45" s="678"/>
      <c r="I45" s="678">
        <v>4220</v>
      </c>
      <c r="J45" s="678"/>
      <c r="K45" s="679">
        <v>3312</v>
      </c>
      <c r="L45" s="679"/>
      <c r="M45" s="664"/>
      <c r="N45" s="664"/>
    </row>
    <row r="46" spans="1:15" ht="17.25" customHeight="1" thickBot="1">
      <c r="A46" s="710" t="s">
        <v>200</v>
      </c>
      <c r="B46" s="711"/>
      <c r="C46" s="712">
        <v>15429</v>
      </c>
      <c r="D46" s="713"/>
      <c r="E46" s="713">
        <v>18003</v>
      </c>
      <c r="F46" s="713"/>
      <c r="G46" s="713">
        <v>18566</v>
      </c>
      <c r="H46" s="713"/>
      <c r="I46" s="713">
        <v>16134</v>
      </c>
      <c r="J46" s="713"/>
      <c r="K46" s="714">
        <v>17964</v>
      </c>
      <c r="L46" s="714"/>
      <c r="M46" s="664"/>
      <c r="N46" s="664"/>
    </row>
    <row r="47" spans="1:15" ht="17.25" customHeight="1">
      <c r="A47" s="706" t="s">
        <v>197</v>
      </c>
      <c r="B47" s="706"/>
      <c r="C47" s="5"/>
      <c r="D47" s="5"/>
      <c r="E47" s="5"/>
      <c r="F47" s="5"/>
      <c r="G47" s="61"/>
      <c r="H47" s="61"/>
      <c r="I47" s="61"/>
      <c r="J47" s="61"/>
      <c r="K47" s="58"/>
      <c r="L47" s="5"/>
      <c r="M47" s="5"/>
      <c r="N47" s="5"/>
    </row>
    <row r="48" spans="1:15">
      <c r="A48" s="5"/>
      <c r="B48" s="335"/>
      <c r="C48" s="707"/>
      <c r="D48" s="707"/>
      <c r="E48" s="708"/>
      <c r="F48" s="708"/>
      <c r="G48" s="708"/>
      <c r="H48" s="708"/>
      <c r="I48" s="708"/>
      <c r="J48" s="708"/>
      <c r="K48" s="709"/>
      <c r="L48" s="709"/>
      <c r="M48" s="5"/>
      <c r="N48" s="5"/>
    </row>
    <row r="49" spans="1:14">
      <c r="A49" s="5"/>
      <c r="B49" s="5"/>
      <c r="C49" s="5"/>
      <c r="D49" s="5"/>
      <c r="E49" s="5"/>
      <c r="F49" s="5"/>
      <c r="G49" s="61"/>
      <c r="H49" s="61"/>
      <c r="I49" s="61"/>
      <c r="J49" s="61"/>
      <c r="K49" s="58"/>
      <c r="L49" s="5"/>
      <c r="M49" s="5"/>
      <c r="N49" s="5"/>
    </row>
    <row r="50" spans="1:14">
      <c r="A50" s="5"/>
      <c r="B50" s="5"/>
      <c r="C50" s="5"/>
      <c r="D50" s="5"/>
      <c r="E50" s="5"/>
      <c r="F50" s="5"/>
      <c r="G50" s="61"/>
      <c r="H50" s="61"/>
      <c r="I50" s="61"/>
      <c r="J50" s="61"/>
      <c r="K50" s="58"/>
      <c r="L50" s="5"/>
      <c r="M50" s="5"/>
      <c r="N50" s="5"/>
    </row>
    <row r="51" spans="1:14">
      <c r="A51" s="5"/>
      <c r="B51" s="5"/>
      <c r="C51" s="5"/>
      <c r="D51" s="5"/>
      <c r="E51" s="5"/>
      <c r="F51" s="5"/>
      <c r="G51" s="61"/>
      <c r="H51" s="61"/>
      <c r="I51" s="61"/>
      <c r="J51" s="61"/>
      <c r="K51" s="58"/>
      <c r="L51" s="5"/>
      <c r="M51" s="5"/>
      <c r="N51" s="5"/>
    </row>
    <row r="52" spans="1:14">
      <c r="A52" s="5"/>
      <c r="B52" s="5"/>
      <c r="C52" s="5"/>
      <c r="D52" s="5"/>
      <c r="E52" s="5"/>
      <c r="F52" s="5"/>
      <c r="G52" s="61"/>
      <c r="H52" s="61"/>
      <c r="I52" s="61"/>
      <c r="J52" s="61"/>
      <c r="K52" s="58"/>
      <c r="L52" s="5"/>
      <c r="M52" s="5"/>
      <c r="N52" s="5"/>
    </row>
    <row r="53" spans="1:14">
      <c r="A53" s="5"/>
      <c r="B53" s="5"/>
      <c r="C53" s="5"/>
      <c r="D53" s="5"/>
      <c r="E53" s="5"/>
      <c r="F53" s="5"/>
      <c r="G53" s="61"/>
      <c r="H53" s="61"/>
      <c r="I53" s="61"/>
      <c r="J53" s="61"/>
      <c r="K53" s="58"/>
      <c r="L53" s="5"/>
      <c r="M53" s="5"/>
      <c r="N53" s="5"/>
    </row>
    <row r="54" spans="1:14">
      <c r="A54" s="5"/>
      <c r="B54" s="5"/>
      <c r="C54" s="5"/>
      <c r="D54" s="5"/>
      <c r="E54" s="5"/>
      <c r="F54" s="5"/>
      <c r="G54" s="61"/>
      <c r="H54" s="61"/>
      <c r="I54" s="61"/>
      <c r="J54" s="61"/>
      <c r="K54" s="58"/>
      <c r="L54" s="5"/>
      <c r="M54" s="5"/>
      <c r="N54" s="5"/>
    </row>
    <row r="55" spans="1:14">
      <c r="C55" s="5"/>
      <c r="D55" s="5"/>
      <c r="E55" s="5"/>
      <c r="F55" s="5"/>
      <c r="G55" s="61"/>
      <c r="H55" s="61"/>
      <c r="I55" s="61"/>
      <c r="J55" s="61"/>
      <c r="K55" s="58"/>
      <c r="L55" s="5"/>
      <c r="M55" s="5"/>
      <c r="N55" s="5"/>
    </row>
    <row r="56" spans="1:14">
      <c r="C56" s="5"/>
      <c r="D56" s="5"/>
      <c r="E56" s="5"/>
      <c r="F56" s="5"/>
      <c r="G56" s="61"/>
      <c r="H56" s="61"/>
      <c r="I56" s="61"/>
      <c r="J56" s="61"/>
      <c r="K56" s="58"/>
      <c r="L56" s="5"/>
      <c r="M56" s="5"/>
      <c r="N56" s="5"/>
    </row>
    <row r="57" spans="1:14">
      <c r="A57" s="5"/>
      <c r="B57" s="5"/>
      <c r="C57" s="5"/>
      <c r="D57" s="5"/>
      <c r="E57" s="5"/>
      <c r="F57" s="5"/>
      <c r="G57" s="61"/>
      <c r="H57" s="61"/>
      <c r="I57" s="61"/>
      <c r="J57" s="61"/>
      <c r="K57" s="58"/>
      <c r="L57" s="5"/>
      <c r="M57" s="5"/>
      <c r="N57" s="5"/>
    </row>
    <row r="58" spans="1:14">
      <c r="A58" s="5"/>
      <c r="B58" s="5"/>
      <c r="C58" s="5"/>
      <c r="D58" s="5"/>
      <c r="E58" s="5"/>
      <c r="F58" s="5"/>
      <c r="G58" s="61"/>
      <c r="H58" s="61"/>
      <c r="I58" s="61"/>
      <c r="J58" s="61"/>
      <c r="K58" s="58"/>
      <c r="L58" s="5"/>
      <c r="M58" s="5"/>
      <c r="N58" s="5"/>
    </row>
    <row r="59" spans="1:14">
      <c r="A59" s="5"/>
      <c r="B59" s="5"/>
      <c r="C59" s="5"/>
      <c r="D59" s="5"/>
      <c r="E59" s="5"/>
      <c r="F59" s="5"/>
      <c r="G59" s="61"/>
      <c r="H59" s="61"/>
      <c r="I59" s="61"/>
      <c r="J59" s="61"/>
      <c r="K59" s="58"/>
      <c r="L59" s="5"/>
      <c r="M59" s="5"/>
      <c r="N59" s="5"/>
    </row>
    <row r="60" spans="1:14">
      <c r="A60" s="5"/>
      <c r="B60" s="5"/>
      <c r="C60" s="5"/>
      <c r="D60" s="5"/>
      <c r="E60" s="5"/>
      <c r="F60" s="5"/>
      <c r="G60" s="61"/>
      <c r="H60" s="61"/>
      <c r="I60" s="61"/>
      <c r="J60" s="61"/>
      <c r="K60" s="58"/>
      <c r="L60" s="5"/>
      <c r="M60" s="5"/>
      <c r="N60" s="5"/>
    </row>
    <row r="61" spans="1:14">
      <c r="A61" s="5"/>
      <c r="B61" s="5"/>
      <c r="C61" s="5"/>
      <c r="D61" s="5"/>
      <c r="E61" s="5"/>
      <c r="F61" s="5"/>
      <c r="G61" s="61"/>
      <c r="H61" s="61"/>
      <c r="I61" s="61"/>
      <c r="J61" s="61"/>
      <c r="K61" s="58"/>
      <c r="L61" s="5"/>
      <c r="M61" s="5"/>
      <c r="N61" s="5"/>
    </row>
    <row r="62" spans="1:14">
      <c r="A62" s="5"/>
      <c r="B62" s="5"/>
      <c r="C62" s="5"/>
      <c r="D62" s="5"/>
      <c r="E62" s="5"/>
      <c r="F62" s="5"/>
      <c r="G62" s="61"/>
      <c r="H62" s="61"/>
      <c r="I62" s="61"/>
      <c r="J62" s="61"/>
      <c r="K62" s="58"/>
      <c r="L62" s="5"/>
      <c r="M62" s="5"/>
      <c r="N62" s="5"/>
    </row>
    <row r="63" spans="1:14">
      <c r="A63" s="5"/>
      <c r="B63" s="5"/>
      <c r="C63" s="5"/>
      <c r="D63" s="5"/>
      <c r="E63" s="5"/>
      <c r="F63" s="5"/>
      <c r="G63" s="61"/>
      <c r="H63" s="61"/>
      <c r="I63" s="61"/>
      <c r="J63" s="61"/>
      <c r="K63" s="58"/>
      <c r="L63" s="5"/>
      <c r="M63" s="5"/>
      <c r="N63" s="5"/>
    </row>
    <row r="64" spans="1:14">
      <c r="A64" s="5"/>
      <c r="B64" s="5"/>
      <c r="C64" s="5"/>
      <c r="D64" s="5"/>
      <c r="E64" s="5"/>
      <c r="F64" s="5"/>
      <c r="G64" s="61"/>
      <c r="H64" s="61"/>
      <c r="I64" s="61"/>
      <c r="J64" s="61"/>
      <c r="K64" s="58"/>
      <c r="L64" s="5"/>
      <c r="M64" s="5"/>
      <c r="N64" s="5"/>
    </row>
    <row r="65" spans="1:14">
      <c r="A65" s="5"/>
      <c r="B65" s="5"/>
      <c r="C65" s="5"/>
      <c r="D65" s="5"/>
      <c r="E65" s="5"/>
      <c r="F65" s="5"/>
      <c r="G65" s="61"/>
      <c r="H65" s="61"/>
      <c r="I65" s="61"/>
      <c r="J65" s="61"/>
      <c r="K65" s="58"/>
      <c r="L65" s="5"/>
      <c r="M65" s="5"/>
      <c r="N65" s="5"/>
    </row>
    <row r="66" spans="1:14">
      <c r="A66" s="5"/>
      <c r="B66" s="5"/>
      <c r="C66" s="5"/>
      <c r="D66" s="5"/>
      <c r="E66" s="5"/>
      <c r="F66" s="5"/>
      <c r="G66" s="61"/>
      <c r="H66" s="61"/>
      <c r="I66" s="61"/>
      <c r="J66" s="61"/>
      <c r="K66" s="58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61"/>
      <c r="H67" s="61"/>
      <c r="I67" s="61"/>
      <c r="J67" s="61"/>
      <c r="K67" s="58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61"/>
      <c r="H68" s="61"/>
      <c r="I68" s="61"/>
      <c r="J68" s="61"/>
      <c r="K68" s="58"/>
      <c r="L68" s="5"/>
      <c r="M68" s="5"/>
      <c r="N68" s="5"/>
    </row>
    <row r="69" spans="1:14">
      <c r="C69" s="5"/>
      <c r="D69" s="5"/>
      <c r="E69" s="5"/>
      <c r="F69" s="5"/>
      <c r="G69" s="61"/>
      <c r="H69" s="61"/>
      <c r="I69" s="61"/>
      <c r="J69" s="61"/>
      <c r="K69" s="58"/>
      <c r="L69" s="5"/>
      <c r="M69" s="5"/>
      <c r="N69" s="5"/>
    </row>
    <row r="70" spans="1:14">
      <c r="C70" s="5"/>
      <c r="D70" s="5"/>
      <c r="E70" s="5"/>
      <c r="F70" s="5"/>
      <c r="G70" s="61"/>
      <c r="H70" s="61"/>
      <c r="I70" s="61"/>
      <c r="J70" s="61"/>
      <c r="K70" s="58"/>
      <c r="L70" s="5"/>
      <c r="M70" s="5"/>
      <c r="N70" s="5"/>
    </row>
    <row r="71" spans="1:14">
      <c r="A71" s="5"/>
      <c r="B71" s="5"/>
      <c r="C71" s="5"/>
      <c r="D71" s="5"/>
      <c r="E71" s="5"/>
      <c r="F71" s="5"/>
      <c r="G71" s="61"/>
      <c r="H71" s="61"/>
      <c r="I71" s="61"/>
      <c r="J71" s="61"/>
      <c r="K71" s="58"/>
      <c r="L71" s="5"/>
      <c r="M71" s="5"/>
      <c r="N71" s="5"/>
    </row>
    <row r="72" spans="1:14">
      <c r="A72" s="5"/>
      <c r="B72" s="5"/>
      <c r="C72" s="5"/>
      <c r="D72" s="5"/>
      <c r="E72" s="5"/>
      <c r="F72" s="5"/>
      <c r="G72" s="61"/>
      <c r="H72" s="61"/>
      <c r="I72" s="61"/>
      <c r="J72" s="61"/>
      <c r="K72" s="58"/>
      <c r="L72" s="5"/>
      <c r="M72" s="5"/>
      <c r="N72" s="5"/>
    </row>
    <row r="73" spans="1:14">
      <c r="A73" s="5"/>
      <c r="B73" s="5"/>
      <c r="C73" s="5"/>
      <c r="D73" s="5"/>
      <c r="E73" s="5"/>
      <c r="F73" s="5"/>
      <c r="G73" s="61"/>
      <c r="H73" s="61"/>
      <c r="I73" s="61"/>
      <c r="J73" s="61"/>
      <c r="K73" s="58"/>
      <c r="L73" s="5"/>
      <c r="M73" s="5"/>
      <c r="N73" s="5"/>
    </row>
    <row r="74" spans="1:14">
      <c r="A74" s="5"/>
      <c r="B74" s="5"/>
      <c r="C74" s="5"/>
      <c r="D74" s="5"/>
      <c r="E74" s="5"/>
      <c r="F74" s="5"/>
      <c r="G74" s="61"/>
      <c r="H74" s="61"/>
      <c r="I74" s="61"/>
      <c r="J74" s="61"/>
      <c r="K74" s="58"/>
      <c r="L74" s="5"/>
      <c r="M74" s="5"/>
      <c r="N74" s="5"/>
    </row>
    <row r="75" spans="1:14">
      <c r="A75" s="5"/>
      <c r="B75" s="5"/>
      <c r="C75" s="5"/>
      <c r="D75" s="5"/>
      <c r="E75" s="5"/>
      <c r="F75" s="5"/>
      <c r="G75" s="61"/>
      <c r="H75" s="61"/>
      <c r="I75" s="61"/>
      <c r="J75" s="61"/>
      <c r="K75" s="58"/>
      <c r="L75" s="5"/>
      <c r="M75" s="5"/>
      <c r="N75" s="5"/>
    </row>
    <row r="76" spans="1:14">
      <c r="A76" s="5"/>
      <c r="B76" s="5"/>
      <c r="C76" s="5"/>
      <c r="D76" s="5"/>
      <c r="E76" s="5"/>
      <c r="F76" s="5"/>
      <c r="G76" s="61"/>
      <c r="H76" s="61"/>
      <c r="I76" s="61"/>
      <c r="J76" s="61"/>
      <c r="K76" s="58"/>
      <c r="L76" s="5"/>
      <c r="M76" s="5"/>
      <c r="N76" s="5"/>
    </row>
    <row r="77" spans="1:14">
      <c r="A77" s="5"/>
      <c r="B77" s="5"/>
      <c r="C77" s="5"/>
      <c r="D77" s="5"/>
      <c r="E77" s="5"/>
      <c r="F77" s="5"/>
      <c r="G77" s="61"/>
      <c r="H77" s="61"/>
      <c r="I77" s="61"/>
      <c r="J77" s="61"/>
      <c r="K77" s="58"/>
      <c r="L77" s="5"/>
      <c r="M77" s="5"/>
      <c r="N77" s="5"/>
    </row>
  </sheetData>
  <mergeCells count="145">
    <mergeCell ref="A47:B47"/>
    <mergeCell ref="C48:D48"/>
    <mergeCell ref="E48:F48"/>
    <mergeCell ref="G48:H48"/>
    <mergeCell ref="I48:J48"/>
    <mergeCell ref="K48:L48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  <mergeCell ref="G45:H45"/>
    <mergeCell ref="I45:J45"/>
    <mergeCell ref="K45:L45"/>
    <mergeCell ref="A44:B44"/>
    <mergeCell ref="C44:D44"/>
    <mergeCell ref="E44:F44"/>
    <mergeCell ref="G44:H44"/>
    <mergeCell ref="I44:J44"/>
    <mergeCell ref="K44:L44"/>
    <mergeCell ref="A43:B43"/>
    <mergeCell ref="C43:D43"/>
    <mergeCell ref="E43:F43"/>
    <mergeCell ref="G43:H43"/>
    <mergeCell ref="I43:J43"/>
    <mergeCell ref="K43:L43"/>
    <mergeCell ref="A42:B42"/>
    <mergeCell ref="C42:D42"/>
    <mergeCell ref="E42:F42"/>
    <mergeCell ref="G42:H42"/>
    <mergeCell ref="I42:J42"/>
    <mergeCell ref="K42:L42"/>
    <mergeCell ref="A41:B41"/>
    <mergeCell ref="C41:D41"/>
    <mergeCell ref="E41:F41"/>
    <mergeCell ref="G41:H41"/>
    <mergeCell ref="I41:J41"/>
    <mergeCell ref="K41:L41"/>
    <mergeCell ref="A40:B40"/>
    <mergeCell ref="C40:D40"/>
    <mergeCell ref="E40:F40"/>
    <mergeCell ref="G40:H40"/>
    <mergeCell ref="I40:J40"/>
    <mergeCell ref="K40:L40"/>
    <mergeCell ref="A39:B39"/>
    <mergeCell ref="C39:D39"/>
    <mergeCell ref="E39:F39"/>
    <mergeCell ref="G39:H39"/>
    <mergeCell ref="I39:J39"/>
    <mergeCell ref="K39:L39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34:B34"/>
    <mergeCell ref="C34:D34"/>
    <mergeCell ref="E34:F34"/>
    <mergeCell ref="G34:H34"/>
    <mergeCell ref="I34:J34"/>
    <mergeCell ref="K34:L34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M34:N34"/>
    <mergeCell ref="M35:N35"/>
    <mergeCell ref="M36:N36"/>
    <mergeCell ref="M37:N37"/>
    <mergeCell ref="M30:N30"/>
    <mergeCell ref="M31:N31"/>
    <mergeCell ref="E31:F31"/>
    <mergeCell ref="G31:H31"/>
    <mergeCell ref="I31:J31"/>
    <mergeCell ref="K31:L31"/>
    <mergeCell ref="A2:B2"/>
    <mergeCell ref="A3:B4"/>
    <mergeCell ref="C3:D3"/>
    <mergeCell ref="E3:F3"/>
    <mergeCell ref="G3:H3"/>
    <mergeCell ref="K30:L30"/>
    <mergeCell ref="A31:B31"/>
    <mergeCell ref="A29:B29"/>
    <mergeCell ref="A30:B30"/>
    <mergeCell ref="C30:D30"/>
    <mergeCell ref="E30:F30"/>
    <mergeCell ref="G30:H30"/>
    <mergeCell ref="A22:B22"/>
    <mergeCell ref="A23:B23"/>
    <mergeCell ref="A24:B24"/>
    <mergeCell ref="A25:B25"/>
    <mergeCell ref="A26:B26"/>
    <mergeCell ref="A27:B27"/>
    <mergeCell ref="I3:J3"/>
    <mergeCell ref="M3:N3"/>
    <mergeCell ref="M32:N32"/>
    <mergeCell ref="M33:N33"/>
    <mergeCell ref="K3:L3"/>
    <mergeCell ref="A5:B5"/>
    <mergeCell ref="A6:B6"/>
    <mergeCell ref="A7:A15"/>
    <mergeCell ref="A16:B16"/>
    <mergeCell ref="A17:A21"/>
    <mergeCell ref="K33:L33"/>
    <mergeCell ref="A32:B32"/>
    <mergeCell ref="C32:D32"/>
    <mergeCell ref="E32:F32"/>
    <mergeCell ref="G32:H32"/>
    <mergeCell ref="I32:J32"/>
    <mergeCell ref="K32:L32"/>
    <mergeCell ref="I30:J30"/>
    <mergeCell ref="A33:B33"/>
    <mergeCell ref="C33:D33"/>
    <mergeCell ref="E33:F33"/>
    <mergeCell ref="G33:H33"/>
    <mergeCell ref="I33:J33"/>
    <mergeCell ref="C31:D31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</mergeCells>
  <phoneticPr fontId="3"/>
  <pageMargins left="0.55118110236220474" right="0.55118110236220474" top="0.98425196850393704" bottom="0.98425196850393704" header="0.51181102362204722" footer="0.51181102362204722"/>
  <pageSetup paperSize="9" scale="7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0398-5472-4A01-B099-4FA3739BA7A9}">
  <dimension ref="A1:M37"/>
  <sheetViews>
    <sheetView view="pageBreakPreview" zoomScaleNormal="100" zoomScaleSheetLayoutView="100" workbookViewId="0"/>
  </sheetViews>
  <sheetFormatPr defaultColWidth="9" defaultRowHeight="13.2"/>
  <cols>
    <col min="1" max="1" width="11.09765625" style="4" customWidth="1"/>
    <col min="2" max="2" width="6" style="1" customWidth="1"/>
    <col min="3" max="3" width="7.09765625" style="1" customWidth="1"/>
    <col min="4" max="4" width="5.59765625" style="1" customWidth="1"/>
    <col min="5" max="5" width="7.09765625" style="1" customWidth="1"/>
    <col min="6" max="6" width="5.59765625" style="1" customWidth="1"/>
    <col min="7" max="7" width="7.09765625" style="1" customWidth="1"/>
    <col min="8" max="8" width="5.59765625" style="1" customWidth="1"/>
    <col min="9" max="9" width="7.09765625" style="1" customWidth="1"/>
    <col min="10" max="10" width="5.59765625" style="1" customWidth="1"/>
    <col min="11" max="11" width="7.09765625" style="1" customWidth="1"/>
    <col min="12" max="12" width="5.59765625" style="1" customWidth="1"/>
    <col min="13" max="13" width="7.09765625" style="1" customWidth="1"/>
    <col min="14" max="16384" width="9" style="1"/>
  </cols>
  <sheetData>
    <row r="1" spans="1:13" ht="29.25" customHeight="1" thickBot="1">
      <c r="A1" s="252" t="s">
        <v>387</v>
      </c>
    </row>
    <row r="2" spans="1:13" ht="17.100000000000001" customHeight="1">
      <c r="A2" s="718" t="s">
        <v>386</v>
      </c>
      <c r="B2" s="715" t="s">
        <v>385</v>
      </c>
      <c r="C2" s="720"/>
      <c r="D2" s="715" t="s">
        <v>384</v>
      </c>
      <c r="E2" s="720"/>
      <c r="F2" s="715" t="s">
        <v>383</v>
      </c>
      <c r="G2" s="720"/>
      <c r="H2" s="715" t="s">
        <v>382</v>
      </c>
      <c r="I2" s="720"/>
      <c r="J2" s="721" t="s">
        <v>381</v>
      </c>
      <c r="K2" s="722"/>
      <c r="L2" s="715" t="s">
        <v>380</v>
      </c>
      <c r="M2" s="716"/>
    </row>
    <row r="3" spans="1:13" ht="17.100000000000001" customHeight="1">
      <c r="A3" s="719"/>
      <c r="B3" s="392" t="s">
        <v>379</v>
      </c>
      <c r="C3" s="391" t="s">
        <v>376</v>
      </c>
      <c r="D3" s="392" t="s">
        <v>378</v>
      </c>
      <c r="E3" s="391" t="s">
        <v>376</v>
      </c>
      <c r="F3" s="392" t="s">
        <v>378</v>
      </c>
      <c r="G3" s="391" t="s">
        <v>376</v>
      </c>
      <c r="H3" s="392" t="s">
        <v>378</v>
      </c>
      <c r="I3" s="391" t="s">
        <v>376</v>
      </c>
      <c r="J3" s="392" t="s">
        <v>378</v>
      </c>
      <c r="K3" s="391" t="s">
        <v>376</v>
      </c>
      <c r="L3" s="392" t="s">
        <v>377</v>
      </c>
      <c r="M3" s="391" t="s">
        <v>376</v>
      </c>
    </row>
    <row r="4" spans="1:13" ht="17.100000000000001" customHeight="1">
      <c r="A4" s="388" t="s">
        <v>317</v>
      </c>
      <c r="B4" s="390">
        <v>64</v>
      </c>
      <c r="C4" s="389">
        <v>3456</v>
      </c>
      <c r="D4" s="389">
        <v>26</v>
      </c>
      <c r="E4" s="389">
        <v>1738</v>
      </c>
      <c r="F4" s="389" t="s">
        <v>101</v>
      </c>
      <c r="G4" s="389" t="s">
        <v>101</v>
      </c>
      <c r="H4" s="389">
        <v>2</v>
      </c>
      <c r="I4" s="389">
        <v>62</v>
      </c>
      <c r="J4" s="389">
        <v>13</v>
      </c>
      <c r="K4" s="389">
        <v>1351</v>
      </c>
      <c r="L4" s="389">
        <v>23</v>
      </c>
      <c r="M4" s="389">
        <v>305</v>
      </c>
    </row>
    <row r="5" spans="1:13" s="2" customFormat="1" ht="17.100000000000001" customHeight="1">
      <c r="A5" s="388" t="s">
        <v>109</v>
      </c>
      <c r="B5" s="390">
        <v>71</v>
      </c>
      <c r="C5" s="389">
        <v>4750</v>
      </c>
      <c r="D5" s="389">
        <v>24</v>
      </c>
      <c r="E5" s="389">
        <v>2510</v>
      </c>
      <c r="F5" s="387" t="s">
        <v>101</v>
      </c>
      <c r="G5" s="387" t="s">
        <v>101</v>
      </c>
      <c r="H5" s="389">
        <v>5</v>
      </c>
      <c r="I5" s="389">
        <v>213</v>
      </c>
      <c r="J5" s="389">
        <v>25</v>
      </c>
      <c r="K5" s="389">
        <v>1679</v>
      </c>
      <c r="L5" s="389">
        <v>17</v>
      </c>
      <c r="M5" s="389">
        <v>348</v>
      </c>
    </row>
    <row r="6" spans="1:13" s="2" customFormat="1" ht="17.100000000000001" customHeight="1">
      <c r="A6" s="388" t="s">
        <v>108</v>
      </c>
      <c r="B6" s="389">
        <v>124</v>
      </c>
      <c r="C6" s="389">
        <v>8580</v>
      </c>
      <c r="D6" s="389">
        <v>32</v>
      </c>
      <c r="E6" s="389">
        <v>4398</v>
      </c>
      <c r="F6" s="387">
        <v>4</v>
      </c>
      <c r="G6" s="387">
        <v>357</v>
      </c>
      <c r="H6" s="389">
        <v>21</v>
      </c>
      <c r="I6" s="389">
        <v>882</v>
      </c>
      <c r="J6" s="389">
        <v>35</v>
      </c>
      <c r="K6" s="389">
        <v>1919</v>
      </c>
      <c r="L6" s="389">
        <v>32</v>
      </c>
      <c r="M6" s="389">
        <v>1024</v>
      </c>
    </row>
    <row r="7" spans="1:13" s="2" customFormat="1" ht="17.100000000000001" customHeight="1">
      <c r="A7" s="388" t="s">
        <v>107</v>
      </c>
      <c r="B7" s="387">
        <v>149</v>
      </c>
      <c r="C7" s="387">
        <v>11068</v>
      </c>
      <c r="D7" s="387">
        <v>34</v>
      </c>
      <c r="E7" s="387">
        <v>5464</v>
      </c>
      <c r="F7" s="387">
        <v>6</v>
      </c>
      <c r="G7" s="387">
        <v>794</v>
      </c>
      <c r="H7" s="387">
        <v>35</v>
      </c>
      <c r="I7" s="387">
        <v>1439</v>
      </c>
      <c r="J7" s="387">
        <v>32</v>
      </c>
      <c r="K7" s="387">
        <v>2224</v>
      </c>
      <c r="L7" s="387">
        <v>42</v>
      </c>
      <c r="M7" s="387">
        <v>1147</v>
      </c>
    </row>
    <row r="8" spans="1:13" ht="17.100000000000001" customHeight="1" thickBot="1">
      <c r="A8" s="386" t="s">
        <v>119</v>
      </c>
      <c r="B8" s="384">
        <v>172</v>
      </c>
      <c r="C8" s="384">
        <v>13518</v>
      </c>
      <c r="D8" s="384">
        <v>49</v>
      </c>
      <c r="E8" s="384">
        <v>6821</v>
      </c>
      <c r="F8" s="384">
        <v>4</v>
      </c>
      <c r="G8" s="384">
        <v>749</v>
      </c>
      <c r="H8" s="384">
        <v>35</v>
      </c>
      <c r="I8" s="384">
        <v>2035</v>
      </c>
      <c r="J8" s="385">
        <v>41</v>
      </c>
      <c r="K8" s="385">
        <v>2351</v>
      </c>
      <c r="L8" s="384">
        <v>43</v>
      </c>
      <c r="M8" s="384">
        <v>1562</v>
      </c>
    </row>
    <row r="9" spans="1:13" ht="15.75" customHeight="1">
      <c r="A9" s="717" t="s">
        <v>375</v>
      </c>
      <c r="B9" s="717"/>
      <c r="C9" s="717"/>
      <c r="D9" s="717"/>
      <c r="E9" s="383"/>
      <c r="F9" s="383"/>
      <c r="G9" s="383"/>
      <c r="H9" s="383"/>
      <c r="I9" s="383"/>
      <c r="J9" s="383"/>
      <c r="K9" s="383"/>
      <c r="L9" s="383"/>
      <c r="M9" s="383"/>
    </row>
    <row r="10" spans="1:13">
      <c r="B10" s="355"/>
      <c r="C10" s="355"/>
    </row>
    <row r="11" spans="1:13">
      <c r="E11" s="355"/>
      <c r="G11" s="355"/>
    </row>
    <row r="12" spans="1:13">
      <c r="E12" s="355"/>
      <c r="G12" s="355"/>
    </row>
    <row r="13" spans="1:13">
      <c r="L13" s="355"/>
      <c r="M13" s="355"/>
    </row>
    <row r="37" spans="1:2" ht="14.4">
      <c r="A37" s="382"/>
      <c r="B37" s="381"/>
    </row>
  </sheetData>
  <mergeCells count="8">
    <mergeCell ref="L2:M2"/>
    <mergeCell ref="A9:D9"/>
    <mergeCell ref="A2:A3"/>
    <mergeCell ref="B2:C2"/>
    <mergeCell ref="D2:E2"/>
    <mergeCell ref="F2:G2"/>
    <mergeCell ref="H2:I2"/>
    <mergeCell ref="J2:K2"/>
  </mergeCells>
  <phoneticPr fontId="3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AF0E-34B8-4112-AED8-2A02ABEA58E0}">
  <dimension ref="A1:J32"/>
  <sheetViews>
    <sheetView view="pageBreakPreview" topLeftCell="A12" zoomScaleNormal="100" zoomScaleSheetLayoutView="100" workbookViewId="0"/>
  </sheetViews>
  <sheetFormatPr defaultColWidth="9" defaultRowHeight="13.2"/>
  <cols>
    <col min="1" max="1" width="14.59765625" style="4" customWidth="1"/>
    <col min="2" max="9" width="9.59765625" style="1" customWidth="1"/>
    <col min="10" max="16384" width="9" style="1"/>
  </cols>
  <sheetData>
    <row r="1" spans="1:9" ht="29.25" customHeight="1">
      <c r="A1" s="252" t="s">
        <v>374</v>
      </c>
    </row>
    <row r="2" spans="1:9" s="2" customFormat="1" ht="16.5" customHeight="1" thickBot="1">
      <c r="A2" s="369" t="s">
        <v>373</v>
      </c>
      <c r="B2" s="113"/>
      <c r="C2" s="113"/>
      <c r="D2" s="113"/>
      <c r="E2" s="113"/>
      <c r="F2" s="113"/>
      <c r="G2" s="380"/>
      <c r="H2" s="113"/>
      <c r="I2" s="375" t="s">
        <v>314</v>
      </c>
    </row>
    <row r="3" spans="1:9" ht="16.5" customHeight="1">
      <c r="A3" s="736" t="s">
        <v>4</v>
      </c>
      <c r="B3" s="738" t="s">
        <v>370</v>
      </c>
      <c r="C3" s="727" t="s">
        <v>369</v>
      </c>
      <c r="D3" s="730" t="s">
        <v>368</v>
      </c>
      <c r="E3" s="732" t="s">
        <v>367</v>
      </c>
      <c r="F3" s="734" t="s">
        <v>366</v>
      </c>
      <c r="G3" s="732" t="s">
        <v>365</v>
      </c>
      <c r="H3" s="746" t="s">
        <v>364</v>
      </c>
      <c r="I3" s="723" t="s">
        <v>372</v>
      </c>
    </row>
    <row r="4" spans="1:9" ht="16.5" customHeight="1">
      <c r="A4" s="737"/>
      <c r="B4" s="739"/>
      <c r="C4" s="729"/>
      <c r="D4" s="731"/>
      <c r="E4" s="733"/>
      <c r="F4" s="735"/>
      <c r="G4" s="733"/>
      <c r="H4" s="747"/>
      <c r="I4" s="724"/>
    </row>
    <row r="5" spans="1:9" ht="16.5" customHeight="1">
      <c r="A5" s="366" t="s">
        <v>317</v>
      </c>
      <c r="B5" s="368">
        <v>24798</v>
      </c>
      <c r="C5" s="365">
        <v>3807</v>
      </c>
      <c r="D5" s="365">
        <v>5562</v>
      </c>
      <c r="E5" s="365">
        <v>3169</v>
      </c>
      <c r="F5" s="365">
        <v>782</v>
      </c>
      <c r="G5" s="365">
        <v>637</v>
      </c>
      <c r="H5" s="365">
        <v>105</v>
      </c>
      <c r="I5" s="365">
        <v>10736</v>
      </c>
    </row>
    <row r="6" spans="1:9" ht="16.5" customHeight="1">
      <c r="A6" s="366" t="s">
        <v>109</v>
      </c>
      <c r="B6" s="368">
        <v>24155</v>
      </c>
      <c r="C6" s="365">
        <v>3521</v>
      </c>
      <c r="D6" s="365">
        <v>3980</v>
      </c>
      <c r="E6" s="365">
        <v>4015</v>
      </c>
      <c r="F6" s="365">
        <v>1078</v>
      </c>
      <c r="G6" s="365">
        <v>728</v>
      </c>
      <c r="H6" s="365" t="s">
        <v>101</v>
      </c>
      <c r="I6" s="365">
        <v>10833</v>
      </c>
    </row>
    <row r="7" spans="1:9" s="2" customFormat="1" ht="16.5" customHeight="1">
      <c r="A7" s="366" t="s">
        <v>108</v>
      </c>
      <c r="B7" s="365">
        <v>49222</v>
      </c>
      <c r="C7" s="365">
        <v>8026</v>
      </c>
      <c r="D7" s="365">
        <v>9967</v>
      </c>
      <c r="E7" s="365">
        <v>6598</v>
      </c>
      <c r="F7" s="365">
        <v>1694</v>
      </c>
      <c r="G7" s="365">
        <v>1372</v>
      </c>
      <c r="H7" s="365">
        <v>292</v>
      </c>
      <c r="I7" s="365">
        <v>21273</v>
      </c>
    </row>
    <row r="8" spans="1:9" ht="16.5" customHeight="1">
      <c r="A8" s="366" t="s">
        <v>107</v>
      </c>
      <c r="B8" s="365">
        <v>53373</v>
      </c>
      <c r="C8" s="365">
        <v>9441</v>
      </c>
      <c r="D8" s="365">
        <v>11296</v>
      </c>
      <c r="E8" s="365">
        <v>8007</v>
      </c>
      <c r="F8" s="365">
        <v>1611</v>
      </c>
      <c r="G8" s="365">
        <v>1410</v>
      </c>
      <c r="H8" s="365">
        <v>354</v>
      </c>
      <c r="I8" s="365">
        <v>21254</v>
      </c>
    </row>
    <row r="9" spans="1:9" s="20" customFormat="1" ht="16.5" customHeight="1" thickBot="1">
      <c r="A9" s="364" t="s">
        <v>119</v>
      </c>
      <c r="B9" s="363">
        <v>59967</v>
      </c>
      <c r="C9" s="363">
        <v>11858</v>
      </c>
      <c r="D9" s="363">
        <v>13175</v>
      </c>
      <c r="E9" s="363">
        <v>9262</v>
      </c>
      <c r="F9" s="363">
        <v>2025</v>
      </c>
      <c r="G9" s="363">
        <v>1799</v>
      </c>
      <c r="H9" s="363">
        <v>525</v>
      </c>
      <c r="I9" s="363">
        <v>21323</v>
      </c>
    </row>
    <row r="10" spans="1:9" ht="16.5" customHeight="1">
      <c r="A10" s="371"/>
      <c r="B10" s="370"/>
      <c r="C10" s="360"/>
      <c r="D10" s="360"/>
      <c r="E10" s="360"/>
      <c r="F10" s="360"/>
      <c r="G10" s="360"/>
      <c r="H10" s="377"/>
      <c r="I10" s="301"/>
    </row>
    <row r="11" spans="1:9" ht="16.5" customHeight="1">
      <c r="A11" s="371"/>
      <c r="B11" s="370"/>
      <c r="C11" s="360"/>
      <c r="D11" s="360"/>
      <c r="E11" s="360"/>
      <c r="F11" s="360"/>
      <c r="G11" s="360"/>
      <c r="H11" s="376"/>
      <c r="I11" s="360"/>
    </row>
    <row r="12" spans="1:9" s="2" customFormat="1" ht="16.5" customHeight="1" thickBot="1">
      <c r="A12" s="369" t="s">
        <v>371</v>
      </c>
      <c r="B12" s="113"/>
      <c r="C12" s="113"/>
      <c r="D12" s="113"/>
      <c r="E12" s="113"/>
      <c r="F12" s="113"/>
      <c r="G12" s="113"/>
      <c r="H12" s="375" t="s">
        <v>322</v>
      </c>
      <c r="I12" s="113"/>
    </row>
    <row r="13" spans="1:9" ht="16.5" customHeight="1">
      <c r="A13" s="725" t="s">
        <v>4</v>
      </c>
      <c r="B13" s="727" t="s">
        <v>370</v>
      </c>
      <c r="C13" s="727" t="s">
        <v>369</v>
      </c>
      <c r="D13" s="730" t="s">
        <v>368</v>
      </c>
      <c r="E13" s="732" t="s">
        <v>367</v>
      </c>
      <c r="F13" s="734" t="s">
        <v>366</v>
      </c>
      <c r="G13" s="732" t="s">
        <v>365</v>
      </c>
      <c r="H13" s="740" t="s">
        <v>364</v>
      </c>
      <c r="I13" s="362"/>
    </row>
    <row r="14" spans="1:9" ht="16.5" customHeight="1">
      <c r="A14" s="726"/>
      <c r="B14" s="728"/>
      <c r="C14" s="729"/>
      <c r="D14" s="731"/>
      <c r="E14" s="733"/>
      <c r="F14" s="735"/>
      <c r="G14" s="733"/>
      <c r="H14" s="741"/>
      <c r="I14" s="362"/>
    </row>
    <row r="15" spans="1:9" ht="16.5" customHeight="1">
      <c r="A15" s="366" t="s">
        <v>317</v>
      </c>
      <c r="B15" s="368" t="s">
        <v>101</v>
      </c>
      <c r="C15" s="365" t="s">
        <v>101</v>
      </c>
      <c r="D15" s="365" t="s">
        <v>101</v>
      </c>
      <c r="E15" s="365" t="s">
        <v>101</v>
      </c>
      <c r="F15" s="365" t="s">
        <v>101</v>
      </c>
      <c r="G15" s="365" t="s">
        <v>101</v>
      </c>
      <c r="H15" s="365" t="s">
        <v>101</v>
      </c>
      <c r="I15" s="360"/>
    </row>
    <row r="16" spans="1:9" ht="16.5" customHeight="1">
      <c r="A16" s="366" t="s">
        <v>109</v>
      </c>
      <c r="B16" s="368" t="s">
        <v>101</v>
      </c>
      <c r="C16" s="365" t="s">
        <v>101</v>
      </c>
      <c r="D16" s="365" t="s">
        <v>101</v>
      </c>
      <c r="E16" s="365" t="s">
        <v>101</v>
      </c>
      <c r="F16" s="365" t="s">
        <v>101</v>
      </c>
      <c r="G16" s="365" t="s">
        <v>101</v>
      </c>
      <c r="H16" s="365" t="s">
        <v>101</v>
      </c>
      <c r="I16" s="360"/>
    </row>
    <row r="17" spans="1:10" s="2" customFormat="1" ht="16.5" customHeight="1">
      <c r="A17" s="366" t="s">
        <v>108</v>
      </c>
      <c r="B17" s="365">
        <v>26170</v>
      </c>
      <c r="C17" s="365">
        <v>9571</v>
      </c>
      <c r="D17" s="365">
        <v>688</v>
      </c>
      <c r="E17" s="365">
        <v>10970</v>
      </c>
      <c r="F17" s="365">
        <v>3816</v>
      </c>
      <c r="G17" s="365">
        <v>263</v>
      </c>
      <c r="H17" s="365">
        <v>862</v>
      </c>
      <c r="I17" s="367"/>
    </row>
    <row r="18" spans="1:10" ht="16.5" customHeight="1">
      <c r="A18" s="366" t="s">
        <v>107</v>
      </c>
      <c r="B18" s="365">
        <v>37934</v>
      </c>
      <c r="C18" s="365">
        <v>14961</v>
      </c>
      <c r="D18" s="365">
        <v>1194</v>
      </c>
      <c r="E18" s="365">
        <v>14943</v>
      </c>
      <c r="F18" s="365">
        <v>5723</v>
      </c>
      <c r="G18" s="365">
        <v>1113</v>
      </c>
      <c r="H18" s="365">
        <v>0</v>
      </c>
      <c r="I18" s="360"/>
      <c r="J18" s="25"/>
    </row>
    <row r="19" spans="1:10" s="20" customFormat="1" ht="16.5" customHeight="1" thickBot="1">
      <c r="A19" s="364" t="s">
        <v>119</v>
      </c>
      <c r="B19" s="363">
        <v>434</v>
      </c>
      <c r="C19" s="363">
        <v>0</v>
      </c>
      <c r="D19" s="363">
        <v>0</v>
      </c>
      <c r="E19" s="363">
        <v>0</v>
      </c>
      <c r="F19" s="363">
        <v>0</v>
      </c>
      <c r="G19" s="363">
        <v>0</v>
      </c>
      <c r="H19" s="363">
        <v>434</v>
      </c>
      <c r="I19" s="372"/>
    </row>
    <row r="20" spans="1:10" ht="16.5" customHeight="1">
      <c r="A20" s="371"/>
      <c r="B20" s="370"/>
      <c r="C20" s="360"/>
      <c r="D20" s="360"/>
      <c r="E20" s="360"/>
      <c r="F20" s="360"/>
      <c r="G20" s="360"/>
      <c r="H20" s="360"/>
      <c r="I20" s="360"/>
    </row>
    <row r="21" spans="1:10" ht="16.5" customHeight="1">
      <c r="A21" s="371"/>
      <c r="B21" s="370"/>
      <c r="C21" s="360"/>
      <c r="D21" s="360"/>
      <c r="E21" s="360"/>
      <c r="F21" s="360"/>
      <c r="G21" s="360"/>
      <c r="H21" s="360"/>
      <c r="I21" s="360"/>
    </row>
    <row r="22" spans="1:10" s="2" customFormat="1" ht="16.5" customHeight="1" thickBot="1">
      <c r="A22" s="369" t="s">
        <v>363</v>
      </c>
      <c r="B22" s="113"/>
      <c r="C22" s="113"/>
      <c r="D22" s="113"/>
      <c r="E22" s="113"/>
      <c r="F22" s="113"/>
      <c r="G22" s="113"/>
      <c r="H22" s="113"/>
      <c r="I22" s="367"/>
    </row>
    <row r="23" spans="1:10" ht="16.5" customHeight="1">
      <c r="A23" s="742" t="s">
        <v>4</v>
      </c>
      <c r="B23" s="744" t="s">
        <v>362</v>
      </c>
      <c r="C23" s="362"/>
      <c r="D23" s="113"/>
      <c r="E23" s="113"/>
      <c r="F23" s="113"/>
      <c r="G23" s="113"/>
      <c r="H23" s="113"/>
      <c r="I23" s="360"/>
    </row>
    <row r="24" spans="1:10" ht="16.5" customHeight="1">
      <c r="A24" s="743"/>
      <c r="B24" s="745"/>
      <c r="C24" s="362"/>
      <c r="D24" s="113"/>
      <c r="E24" s="113"/>
      <c r="F24" s="113"/>
      <c r="G24" s="113"/>
      <c r="H24" s="113"/>
      <c r="I24" s="360"/>
    </row>
    <row r="25" spans="1:10" ht="16.5" customHeight="1">
      <c r="A25" s="366" t="s">
        <v>317</v>
      </c>
      <c r="B25" s="368">
        <v>7078</v>
      </c>
      <c r="C25" s="113"/>
      <c r="D25" s="113"/>
      <c r="E25" s="113"/>
      <c r="F25" s="113"/>
      <c r="G25" s="113"/>
      <c r="H25" s="113"/>
      <c r="I25" s="360"/>
    </row>
    <row r="26" spans="1:10" ht="16.5" customHeight="1">
      <c r="A26" s="366" t="s">
        <v>109</v>
      </c>
      <c r="B26" s="368">
        <v>5480</v>
      </c>
      <c r="C26" s="113"/>
      <c r="D26" s="113"/>
      <c r="E26" s="113"/>
      <c r="F26" s="113"/>
      <c r="G26" s="113"/>
      <c r="H26" s="113"/>
      <c r="I26" s="360"/>
    </row>
    <row r="27" spans="1:10" s="2" customFormat="1" ht="16.5" customHeight="1">
      <c r="A27" s="366" t="s">
        <v>108</v>
      </c>
      <c r="B27" s="365">
        <v>11899</v>
      </c>
      <c r="C27" s="113"/>
      <c r="D27" s="113"/>
      <c r="E27" s="113"/>
      <c r="F27" s="113"/>
      <c r="G27" s="113"/>
      <c r="H27" s="113"/>
      <c r="I27" s="367"/>
    </row>
    <row r="28" spans="1:10" ht="16.5" customHeight="1">
      <c r="A28" s="366" t="s">
        <v>107</v>
      </c>
      <c r="B28" s="365">
        <v>13799</v>
      </c>
      <c r="C28" s="362"/>
      <c r="D28" s="362"/>
      <c r="E28" s="362"/>
      <c r="F28" s="362"/>
      <c r="G28" s="362"/>
      <c r="H28" s="362"/>
      <c r="I28" s="360"/>
    </row>
    <row r="29" spans="1:10" ht="16.5" customHeight="1" thickBot="1">
      <c r="A29" s="364" t="s">
        <v>119</v>
      </c>
      <c r="B29" s="363">
        <v>17103</v>
      </c>
      <c r="C29" s="362"/>
      <c r="D29" s="362"/>
      <c r="E29" s="362"/>
      <c r="F29" s="362"/>
      <c r="G29" s="362"/>
      <c r="H29" s="362"/>
      <c r="I29" s="360"/>
    </row>
    <row r="30" spans="1:10" ht="16.5" customHeight="1">
      <c r="A30" s="361" t="s">
        <v>361</v>
      </c>
      <c r="B30" s="113"/>
      <c r="C30" s="113"/>
      <c r="D30" s="113"/>
      <c r="E30" s="113"/>
      <c r="F30" s="113"/>
      <c r="G30" s="113"/>
      <c r="H30" s="113"/>
      <c r="I30" s="360"/>
    </row>
    <row r="32" spans="1:10">
      <c r="B32" s="25"/>
    </row>
  </sheetData>
  <mergeCells count="19">
    <mergeCell ref="A23:A24"/>
    <mergeCell ref="B23:B24"/>
    <mergeCell ref="G3:G4"/>
    <mergeCell ref="H3:H4"/>
    <mergeCell ref="I3:I4"/>
    <mergeCell ref="A13:A14"/>
    <mergeCell ref="B13:B14"/>
    <mergeCell ref="C13:C14"/>
    <mergeCell ref="D13:D14"/>
    <mergeCell ref="E13:E14"/>
    <mergeCell ref="F13:F14"/>
    <mergeCell ref="G13:G14"/>
    <mergeCell ref="A3:A4"/>
    <mergeCell ref="B3:B4"/>
    <mergeCell ref="C3:C4"/>
    <mergeCell ref="D3:D4"/>
    <mergeCell ref="E3:E4"/>
    <mergeCell ref="F3:F4"/>
    <mergeCell ref="H13:H14"/>
  </mergeCells>
  <phoneticPr fontId="3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0F56-B43E-4925-AAA2-EFF58B8ED157}">
  <dimension ref="A1:K36"/>
  <sheetViews>
    <sheetView view="pageBreakPreview" topLeftCell="A24" zoomScaleNormal="100" zoomScaleSheetLayoutView="100" workbookViewId="0"/>
  </sheetViews>
  <sheetFormatPr defaultColWidth="10" defaultRowHeight="13.2"/>
  <cols>
    <col min="1" max="1" width="15.3984375" style="393" customWidth="1"/>
    <col min="2" max="5" width="7.59765625" style="393" customWidth="1"/>
    <col min="6" max="9" width="7.59765625" style="395" customWidth="1"/>
    <col min="10" max="11" width="9.19921875" style="394" customWidth="1"/>
    <col min="12" max="16384" width="10" style="393"/>
  </cols>
  <sheetData>
    <row r="1" spans="1:11" ht="29.25" customHeight="1">
      <c r="A1" s="422" t="s">
        <v>420</v>
      </c>
      <c r="B1" s="422"/>
      <c r="C1" s="422"/>
      <c r="D1" s="422"/>
      <c r="E1" s="422"/>
      <c r="F1" s="420"/>
      <c r="G1" s="420"/>
      <c r="H1" s="420"/>
      <c r="I1" s="420"/>
      <c r="J1" s="421"/>
      <c r="K1" s="421"/>
    </row>
    <row r="2" spans="1:11" ht="21" customHeight="1" thickBot="1">
      <c r="A2" s="414" t="s">
        <v>419</v>
      </c>
      <c r="B2" s="413"/>
      <c r="C2" s="413"/>
      <c r="D2" s="413"/>
      <c r="E2" s="413"/>
      <c r="G2" s="420"/>
      <c r="H2" s="420"/>
      <c r="I2" s="420"/>
    </row>
    <row r="3" spans="1:11" ht="16.5" customHeight="1">
      <c r="A3" s="748" t="s">
        <v>4</v>
      </c>
      <c r="B3" s="750" t="s">
        <v>418</v>
      </c>
      <c r="C3" s="751"/>
      <c r="D3" s="750" t="s">
        <v>417</v>
      </c>
      <c r="E3" s="751"/>
      <c r="F3" s="750" t="s">
        <v>416</v>
      </c>
      <c r="G3" s="751"/>
      <c r="H3" s="750" t="s">
        <v>415</v>
      </c>
      <c r="I3" s="752"/>
      <c r="J3" s="753" t="s">
        <v>414</v>
      </c>
      <c r="K3" s="754"/>
    </row>
    <row r="4" spans="1:11" ht="16.5" customHeight="1">
      <c r="A4" s="749"/>
      <c r="B4" s="411" t="s">
        <v>406</v>
      </c>
      <c r="C4" s="411" t="s">
        <v>405</v>
      </c>
      <c r="D4" s="411" t="s">
        <v>406</v>
      </c>
      <c r="E4" s="412" t="s">
        <v>405</v>
      </c>
      <c r="F4" s="411" t="s">
        <v>406</v>
      </c>
      <c r="G4" s="412" t="s">
        <v>405</v>
      </c>
      <c r="H4" s="411" t="s">
        <v>406</v>
      </c>
      <c r="I4" s="411" t="s">
        <v>405</v>
      </c>
      <c r="J4" s="410" t="s">
        <v>404</v>
      </c>
      <c r="K4" s="409" t="s">
        <v>403</v>
      </c>
    </row>
    <row r="5" spans="1:11" ht="16.5" customHeight="1">
      <c r="A5" s="408" t="s">
        <v>402</v>
      </c>
      <c r="B5" s="397">
        <v>53</v>
      </c>
      <c r="C5" s="398">
        <v>9271</v>
      </c>
      <c r="D5" s="397">
        <v>65</v>
      </c>
      <c r="E5" s="398">
        <v>14096</v>
      </c>
      <c r="F5" s="397">
        <v>100</v>
      </c>
      <c r="G5" s="398">
        <v>32644</v>
      </c>
      <c r="H5" s="397">
        <v>91</v>
      </c>
      <c r="I5" s="398">
        <v>34899</v>
      </c>
      <c r="J5" s="419">
        <v>69</v>
      </c>
      <c r="K5" s="532">
        <v>29153</v>
      </c>
    </row>
    <row r="6" spans="1:11" ht="16.5" customHeight="1">
      <c r="A6" s="407" t="s">
        <v>401</v>
      </c>
      <c r="B6" s="397">
        <v>3</v>
      </c>
      <c r="C6" s="398">
        <v>381</v>
      </c>
      <c r="D6" s="397">
        <v>10</v>
      </c>
      <c r="E6" s="398">
        <v>1379</v>
      </c>
      <c r="F6" s="397">
        <v>15</v>
      </c>
      <c r="G6" s="398">
        <v>4592</v>
      </c>
      <c r="H6" s="397">
        <v>8</v>
      </c>
      <c r="I6" s="398">
        <v>3185</v>
      </c>
      <c r="J6" s="419">
        <v>7</v>
      </c>
      <c r="K6" s="532">
        <v>953</v>
      </c>
    </row>
    <row r="7" spans="1:11" ht="16.5" customHeight="1">
      <c r="A7" s="407" t="s">
        <v>400</v>
      </c>
      <c r="B7" s="397">
        <v>1</v>
      </c>
      <c r="C7" s="398">
        <v>300</v>
      </c>
      <c r="D7" s="397">
        <v>2</v>
      </c>
      <c r="E7" s="398">
        <v>550</v>
      </c>
      <c r="F7" s="397">
        <v>4</v>
      </c>
      <c r="G7" s="398">
        <v>1850</v>
      </c>
      <c r="H7" s="397">
        <v>1</v>
      </c>
      <c r="I7" s="398">
        <v>300</v>
      </c>
      <c r="J7" s="397" t="s">
        <v>101</v>
      </c>
      <c r="K7" s="397" t="s">
        <v>101</v>
      </c>
    </row>
    <row r="8" spans="1:11" ht="16.5" customHeight="1">
      <c r="A8" s="407" t="s">
        <v>399</v>
      </c>
      <c r="B8" s="397" t="s">
        <v>101</v>
      </c>
      <c r="C8" s="398" t="s">
        <v>101</v>
      </c>
      <c r="D8" s="397" t="s">
        <v>101</v>
      </c>
      <c r="E8" s="398" t="s">
        <v>101</v>
      </c>
      <c r="F8" s="397">
        <v>7</v>
      </c>
      <c r="G8" s="398">
        <v>1234</v>
      </c>
      <c r="H8" s="397">
        <v>3</v>
      </c>
      <c r="I8" s="398">
        <v>214</v>
      </c>
      <c r="J8" s="419">
        <v>2</v>
      </c>
      <c r="K8" s="533">
        <v>1800</v>
      </c>
    </row>
    <row r="9" spans="1:11" ht="16.5" customHeight="1">
      <c r="A9" s="407" t="s">
        <v>398</v>
      </c>
      <c r="B9" s="397" t="s">
        <v>101</v>
      </c>
      <c r="C9" s="398" t="s">
        <v>101</v>
      </c>
      <c r="D9" s="397" t="s">
        <v>101</v>
      </c>
      <c r="E9" s="398" t="s">
        <v>101</v>
      </c>
      <c r="F9" s="397">
        <v>1</v>
      </c>
      <c r="G9" s="398">
        <v>980</v>
      </c>
      <c r="H9" s="397">
        <v>3</v>
      </c>
      <c r="I9" s="398">
        <v>2300</v>
      </c>
      <c r="J9" s="397" t="s">
        <v>101</v>
      </c>
      <c r="K9" s="397" t="s">
        <v>101</v>
      </c>
    </row>
    <row r="10" spans="1:11" ht="16.5" customHeight="1">
      <c r="A10" s="407" t="s">
        <v>397</v>
      </c>
      <c r="B10" s="397" t="s">
        <v>101</v>
      </c>
      <c r="C10" s="398" t="s">
        <v>101</v>
      </c>
      <c r="D10" s="397" t="s">
        <v>101</v>
      </c>
      <c r="E10" s="398" t="s">
        <v>101</v>
      </c>
      <c r="F10" s="397" t="s">
        <v>101</v>
      </c>
      <c r="G10" s="398" t="s">
        <v>101</v>
      </c>
      <c r="H10" s="397">
        <v>1</v>
      </c>
      <c r="I10" s="398">
        <v>100</v>
      </c>
      <c r="J10" s="397" t="s">
        <v>101</v>
      </c>
      <c r="K10" s="397" t="s">
        <v>101</v>
      </c>
    </row>
    <row r="11" spans="1:11" ht="16.5" customHeight="1">
      <c r="A11" s="407" t="s">
        <v>396</v>
      </c>
      <c r="B11" s="397" t="s">
        <v>101</v>
      </c>
      <c r="C11" s="398" t="s">
        <v>101</v>
      </c>
      <c r="D11" s="397">
        <v>2</v>
      </c>
      <c r="E11" s="398">
        <v>400</v>
      </c>
      <c r="F11" s="397" t="s">
        <v>101</v>
      </c>
      <c r="G11" s="398" t="s">
        <v>101</v>
      </c>
      <c r="H11" s="397">
        <v>1</v>
      </c>
      <c r="I11" s="398">
        <v>800</v>
      </c>
      <c r="J11" s="397" t="s">
        <v>101</v>
      </c>
      <c r="K11" s="397" t="s">
        <v>101</v>
      </c>
    </row>
    <row r="12" spans="1:11" ht="16.5" customHeight="1">
      <c r="A12" s="407" t="s">
        <v>395</v>
      </c>
      <c r="B12" s="397">
        <v>6</v>
      </c>
      <c r="C12" s="398">
        <v>272</v>
      </c>
      <c r="D12" s="397" t="s">
        <v>101</v>
      </c>
      <c r="E12" s="398" t="s">
        <v>101</v>
      </c>
      <c r="F12" s="397" t="s">
        <v>101</v>
      </c>
      <c r="G12" s="398" t="s">
        <v>101</v>
      </c>
      <c r="H12" s="397" t="s">
        <v>101</v>
      </c>
      <c r="I12" s="398" t="s">
        <v>101</v>
      </c>
      <c r="J12" s="397" t="s">
        <v>101</v>
      </c>
      <c r="K12" s="397" t="s">
        <v>101</v>
      </c>
    </row>
    <row r="13" spans="1:11" ht="16.5" customHeight="1">
      <c r="A13" s="407" t="s">
        <v>394</v>
      </c>
      <c r="B13" s="397">
        <v>21</v>
      </c>
      <c r="C13" s="398">
        <v>5630</v>
      </c>
      <c r="D13" s="397">
        <v>29</v>
      </c>
      <c r="E13" s="398">
        <v>6560</v>
      </c>
      <c r="F13" s="397">
        <v>43</v>
      </c>
      <c r="G13" s="398">
        <v>14560</v>
      </c>
      <c r="H13" s="397">
        <v>49</v>
      </c>
      <c r="I13" s="398">
        <v>19240</v>
      </c>
      <c r="J13" s="419">
        <v>41</v>
      </c>
      <c r="K13" s="533">
        <v>18320</v>
      </c>
    </row>
    <row r="14" spans="1:11" ht="16.5" customHeight="1">
      <c r="A14" s="407" t="s">
        <v>393</v>
      </c>
      <c r="B14" s="397">
        <v>2</v>
      </c>
      <c r="C14" s="398">
        <v>826</v>
      </c>
      <c r="D14" s="397">
        <v>1</v>
      </c>
      <c r="E14" s="398">
        <v>350</v>
      </c>
      <c r="F14" s="397">
        <v>2</v>
      </c>
      <c r="G14" s="398">
        <v>100</v>
      </c>
      <c r="H14" s="397" t="s">
        <v>101</v>
      </c>
      <c r="I14" s="398" t="s">
        <v>101</v>
      </c>
      <c r="J14" s="418">
        <v>2</v>
      </c>
      <c r="K14" s="418">
        <v>360</v>
      </c>
    </row>
    <row r="15" spans="1:11" ht="16.5" customHeight="1">
      <c r="A15" s="407" t="s">
        <v>392</v>
      </c>
      <c r="B15" s="397" t="s">
        <v>101</v>
      </c>
      <c r="C15" s="398" t="s">
        <v>101</v>
      </c>
      <c r="D15" s="397" t="s">
        <v>101</v>
      </c>
      <c r="E15" s="398" t="s">
        <v>101</v>
      </c>
      <c r="F15" s="397" t="s">
        <v>101</v>
      </c>
      <c r="G15" s="398" t="s">
        <v>101</v>
      </c>
      <c r="H15" s="397" t="s">
        <v>101</v>
      </c>
      <c r="I15" s="398" t="s">
        <v>101</v>
      </c>
      <c r="J15" s="397" t="s">
        <v>101</v>
      </c>
      <c r="K15" s="397" t="s">
        <v>101</v>
      </c>
    </row>
    <row r="16" spans="1:11" ht="16.5" customHeight="1">
      <c r="A16" s="407" t="s">
        <v>391</v>
      </c>
      <c r="B16" s="397" t="s">
        <v>101</v>
      </c>
      <c r="C16" s="398" t="s">
        <v>101</v>
      </c>
      <c r="D16" s="397">
        <v>2</v>
      </c>
      <c r="E16" s="398">
        <v>800</v>
      </c>
      <c r="F16" s="397">
        <v>1</v>
      </c>
      <c r="G16" s="398">
        <v>453</v>
      </c>
      <c r="H16" s="397" t="s">
        <v>101</v>
      </c>
      <c r="I16" s="398" t="s">
        <v>101</v>
      </c>
      <c r="J16" s="418">
        <v>1</v>
      </c>
      <c r="K16" s="418">
        <v>670</v>
      </c>
    </row>
    <row r="17" spans="1:11" ht="16.5" customHeight="1" thickBot="1">
      <c r="A17" s="404" t="s">
        <v>390</v>
      </c>
      <c r="B17" s="403">
        <v>20</v>
      </c>
      <c r="C17" s="402">
        <v>1862</v>
      </c>
      <c r="D17" s="403">
        <v>19</v>
      </c>
      <c r="E17" s="402">
        <v>4057</v>
      </c>
      <c r="F17" s="403">
        <v>27</v>
      </c>
      <c r="G17" s="402">
        <v>8875</v>
      </c>
      <c r="H17" s="403">
        <v>25</v>
      </c>
      <c r="I17" s="402">
        <v>8760</v>
      </c>
      <c r="J17" s="417">
        <v>16</v>
      </c>
      <c r="K17" s="534">
        <v>7050</v>
      </c>
    </row>
    <row r="18" spans="1:11" ht="21" customHeight="1">
      <c r="A18" s="399" t="s">
        <v>413</v>
      </c>
      <c r="B18" s="416"/>
      <c r="C18" s="416"/>
      <c r="D18" s="397"/>
      <c r="E18" s="398"/>
      <c r="F18" s="397"/>
      <c r="G18" s="398"/>
      <c r="H18" s="397"/>
      <c r="I18" s="398"/>
      <c r="J18" s="415"/>
    </row>
    <row r="19" spans="1:11" ht="21" customHeight="1" thickBot="1">
      <c r="A19" s="414" t="s">
        <v>412</v>
      </c>
      <c r="B19" s="413"/>
      <c r="C19" s="413"/>
    </row>
    <row r="20" spans="1:11" ht="16.5" customHeight="1">
      <c r="A20" s="748" t="s">
        <v>4</v>
      </c>
      <c r="B20" s="750" t="s">
        <v>411</v>
      </c>
      <c r="C20" s="751"/>
      <c r="D20" s="750" t="s">
        <v>410</v>
      </c>
      <c r="E20" s="751"/>
      <c r="F20" s="750" t="s">
        <v>409</v>
      </c>
      <c r="G20" s="752"/>
      <c r="H20" s="750" t="s">
        <v>408</v>
      </c>
      <c r="I20" s="752"/>
      <c r="J20" s="753" t="s">
        <v>407</v>
      </c>
      <c r="K20" s="754"/>
    </row>
    <row r="21" spans="1:11" ht="16.5" customHeight="1">
      <c r="A21" s="749"/>
      <c r="B21" s="411" t="s">
        <v>406</v>
      </c>
      <c r="C21" s="411" t="s">
        <v>405</v>
      </c>
      <c r="D21" s="411" t="s">
        <v>406</v>
      </c>
      <c r="E21" s="412" t="s">
        <v>405</v>
      </c>
      <c r="F21" s="411" t="s">
        <v>406</v>
      </c>
      <c r="G21" s="412" t="s">
        <v>405</v>
      </c>
      <c r="H21" s="411" t="s">
        <v>406</v>
      </c>
      <c r="I21" s="411" t="s">
        <v>405</v>
      </c>
      <c r="J21" s="410" t="s">
        <v>404</v>
      </c>
      <c r="K21" s="409" t="s">
        <v>403</v>
      </c>
    </row>
    <row r="22" spans="1:11" ht="16.5" customHeight="1">
      <c r="A22" s="408" t="s">
        <v>402</v>
      </c>
      <c r="B22" s="397">
        <v>74</v>
      </c>
      <c r="C22" s="398">
        <v>6029</v>
      </c>
      <c r="D22" s="397">
        <v>93</v>
      </c>
      <c r="E22" s="398">
        <v>7825</v>
      </c>
      <c r="F22" s="397">
        <v>32</v>
      </c>
      <c r="G22" s="398">
        <v>4055</v>
      </c>
      <c r="H22" s="397" t="s">
        <v>101</v>
      </c>
      <c r="I22" s="398" t="s">
        <v>101</v>
      </c>
      <c r="J22" s="406" t="s">
        <v>101</v>
      </c>
      <c r="K22" s="405" t="s">
        <v>101</v>
      </c>
    </row>
    <row r="23" spans="1:11" ht="16.5" customHeight="1">
      <c r="A23" s="407" t="s">
        <v>401</v>
      </c>
      <c r="B23" s="397">
        <v>3</v>
      </c>
      <c r="C23" s="398">
        <v>350</v>
      </c>
      <c r="D23" s="397">
        <v>2</v>
      </c>
      <c r="E23" s="398">
        <v>283</v>
      </c>
      <c r="F23" s="397">
        <v>1</v>
      </c>
      <c r="G23" s="398">
        <v>240</v>
      </c>
      <c r="H23" s="397" t="s">
        <v>101</v>
      </c>
      <c r="I23" s="398" t="s">
        <v>101</v>
      </c>
      <c r="J23" s="406" t="s">
        <v>101</v>
      </c>
      <c r="K23" s="405" t="s">
        <v>101</v>
      </c>
    </row>
    <row r="24" spans="1:11" ht="16.5" customHeight="1">
      <c r="A24" s="407" t="s">
        <v>400</v>
      </c>
      <c r="B24" s="397" t="s">
        <v>101</v>
      </c>
      <c r="C24" s="398" t="s">
        <v>101</v>
      </c>
      <c r="D24" s="397">
        <v>1</v>
      </c>
      <c r="E24" s="398">
        <v>200</v>
      </c>
      <c r="F24" s="397" t="s">
        <v>101</v>
      </c>
      <c r="G24" s="398" t="s">
        <v>101</v>
      </c>
      <c r="H24" s="397" t="s">
        <v>101</v>
      </c>
      <c r="I24" s="398" t="s">
        <v>101</v>
      </c>
      <c r="J24" s="406" t="s">
        <v>101</v>
      </c>
      <c r="K24" s="405" t="s">
        <v>101</v>
      </c>
    </row>
    <row r="25" spans="1:11" ht="16.5" customHeight="1">
      <c r="A25" s="407" t="s">
        <v>399</v>
      </c>
      <c r="B25" s="397" t="s">
        <v>101</v>
      </c>
      <c r="C25" s="398" t="s">
        <v>101</v>
      </c>
      <c r="D25" s="397">
        <v>2</v>
      </c>
      <c r="E25" s="398">
        <v>116</v>
      </c>
      <c r="F25" s="397" t="s">
        <v>101</v>
      </c>
      <c r="G25" s="398" t="s">
        <v>101</v>
      </c>
      <c r="H25" s="397" t="s">
        <v>101</v>
      </c>
      <c r="I25" s="398" t="s">
        <v>101</v>
      </c>
      <c r="J25" s="406" t="s">
        <v>101</v>
      </c>
      <c r="K25" s="405" t="s">
        <v>101</v>
      </c>
    </row>
    <row r="26" spans="1:11" ht="16.5" customHeight="1">
      <c r="A26" s="407" t="s">
        <v>398</v>
      </c>
      <c r="B26" s="397" t="s">
        <v>101</v>
      </c>
      <c r="C26" s="398" t="s">
        <v>101</v>
      </c>
      <c r="D26" s="397">
        <v>1</v>
      </c>
      <c r="E26" s="398">
        <v>188</v>
      </c>
      <c r="F26" s="397" t="s">
        <v>101</v>
      </c>
      <c r="G26" s="398" t="s">
        <v>101</v>
      </c>
      <c r="H26" s="397" t="s">
        <v>101</v>
      </c>
      <c r="I26" s="398" t="s">
        <v>101</v>
      </c>
      <c r="J26" s="406" t="s">
        <v>101</v>
      </c>
      <c r="K26" s="405" t="s">
        <v>101</v>
      </c>
    </row>
    <row r="27" spans="1:11" ht="16.5" customHeight="1">
      <c r="A27" s="407" t="s">
        <v>397</v>
      </c>
      <c r="B27" s="397" t="s">
        <v>101</v>
      </c>
      <c r="C27" s="398" t="s">
        <v>101</v>
      </c>
      <c r="D27" s="397" t="s">
        <v>101</v>
      </c>
      <c r="E27" s="398" t="s">
        <v>101</v>
      </c>
      <c r="F27" s="397" t="s">
        <v>101</v>
      </c>
      <c r="G27" s="398" t="s">
        <v>101</v>
      </c>
      <c r="H27" s="397" t="s">
        <v>101</v>
      </c>
      <c r="I27" s="398" t="s">
        <v>101</v>
      </c>
      <c r="J27" s="406" t="s">
        <v>101</v>
      </c>
      <c r="K27" s="405" t="s">
        <v>101</v>
      </c>
    </row>
    <row r="28" spans="1:11" ht="16.5" customHeight="1">
      <c r="A28" s="407" t="s">
        <v>396</v>
      </c>
      <c r="B28" s="397">
        <v>3</v>
      </c>
      <c r="C28" s="398">
        <v>390</v>
      </c>
      <c r="D28" s="397" t="s">
        <v>101</v>
      </c>
      <c r="E28" s="398" t="s">
        <v>101</v>
      </c>
      <c r="F28" s="397" t="s">
        <v>101</v>
      </c>
      <c r="G28" s="398" t="s">
        <v>101</v>
      </c>
      <c r="H28" s="397" t="s">
        <v>101</v>
      </c>
      <c r="I28" s="398" t="s">
        <v>101</v>
      </c>
      <c r="J28" s="406" t="s">
        <v>101</v>
      </c>
      <c r="K28" s="405" t="s">
        <v>101</v>
      </c>
    </row>
    <row r="29" spans="1:11" ht="16.5" customHeight="1">
      <c r="A29" s="407" t="s">
        <v>395</v>
      </c>
      <c r="B29" s="397" t="s">
        <v>101</v>
      </c>
      <c r="C29" s="398" t="s">
        <v>101</v>
      </c>
      <c r="D29" s="397" t="s">
        <v>101</v>
      </c>
      <c r="E29" s="398" t="s">
        <v>101</v>
      </c>
      <c r="F29" s="397" t="s">
        <v>101</v>
      </c>
      <c r="G29" s="398" t="s">
        <v>101</v>
      </c>
      <c r="H29" s="397" t="s">
        <v>101</v>
      </c>
      <c r="I29" s="398" t="s">
        <v>101</v>
      </c>
      <c r="J29" s="406" t="s">
        <v>101</v>
      </c>
      <c r="K29" s="405" t="s">
        <v>101</v>
      </c>
    </row>
    <row r="30" spans="1:11" ht="16.5" customHeight="1">
      <c r="A30" s="407" t="s">
        <v>394</v>
      </c>
      <c r="B30" s="397">
        <v>43</v>
      </c>
      <c r="C30" s="398">
        <v>3192</v>
      </c>
      <c r="D30" s="397">
        <v>62</v>
      </c>
      <c r="E30" s="398">
        <v>4520</v>
      </c>
      <c r="F30" s="397">
        <v>22</v>
      </c>
      <c r="G30" s="398">
        <v>2080</v>
      </c>
      <c r="H30" s="397" t="s">
        <v>101</v>
      </c>
      <c r="I30" s="398" t="s">
        <v>101</v>
      </c>
      <c r="J30" s="406" t="s">
        <v>101</v>
      </c>
      <c r="K30" s="405" t="s">
        <v>101</v>
      </c>
    </row>
    <row r="31" spans="1:11" ht="16.5" customHeight="1">
      <c r="A31" s="407" t="s">
        <v>393</v>
      </c>
      <c r="B31" s="397">
        <v>5</v>
      </c>
      <c r="C31" s="398">
        <v>587</v>
      </c>
      <c r="D31" s="397">
        <v>2</v>
      </c>
      <c r="E31" s="398">
        <v>380</v>
      </c>
      <c r="F31" s="397">
        <v>0</v>
      </c>
      <c r="G31" s="398">
        <v>0</v>
      </c>
      <c r="H31" s="397" t="s">
        <v>101</v>
      </c>
      <c r="I31" s="398" t="s">
        <v>101</v>
      </c>
      <c r="J31" s="406" t="s">
        <v>101</v>
      </c>
      <c r="K31" s="405" t="s">
        <v>101</v>
      </c>
    </row>
    <row r="32" spans="1:11" ht="16.5" customHeight="1">
      <c r="A32" s="407" t="s">
        <v>392</v>
      </c>
      <c r="B32" s="397" t="s">
        <v>101</v>
      </c>
      <c r="C32" s="398" t="s">
        <v>101</v>
      </c>
      <c r="D32" s="397">
        <v>1</v>
      </c>
      <c r="E32" s="398">
        <v>100</v>
      </c>
      <c r="F32" s="397">
        <v>0</v>
      </c>
      <c r="G32" s="398">
        <v>0</v>
      </c>
      <c r="H32" s="397" t="s">
        <v>101</v>
      </c>
      <c r="I32" s="398" t="s">
        <v>101</v>
      </c>
      <c r="J32" s="406" t="s">
        <v>101</v>
      </c>
      <c r="K32" s="405" t="s">
        <v>101</v>
      </c>
    </row>
    <row r="33" spans="1:11" ht="16.5" customHeight="1">
      <c r="A33" s="407" t="s">
        <v>391</v>
      </c>
      <c r="B33" s="397">
        <v>1</v>
      </c>
      <c r="C33" s="398">
        <v>90</v>
      </c>
      <c r="D33" s="397" t="s">
        <v>101</v>
      </c>
      <c r="E33" s="398" t="s">
        <v>101</v>
      </c>
      <c r="F33" s="397">
        <v>0</v>
      </c>
      <c r="G33" s="398">
        <v>0</v>
      </c>
      <c r="H33" s="397" t="s">
        <v>101</v>
      </c>
      <c r="I33" s="398" t="s">
        <v>101</v>
      </c>
      <c r="J33" s="406" t="s">
        <v>101</v>
      </c>
      <c r="K33" s="405" t="s">
        <v>101</v>
      </c>
    </row>
    <row r="34" spans="1:11" ht="16.5" customHeight="1" thickBot="1">
      <c r="A34" s="404" t="s">
        <v>390</v>
      </c>
      <c r="B34" s="403">
        <v>19</v>
      </c>
      <c r="C34" s="402">
        <v>1420</v>
      </c>
      <c r="D34" s="403">
        <v>22</v>
      </c>
      <c r="E34" s="402">
        <v>2038</v>
      </c>
      <c r="F34" s="403">
        <v>9</v>
      </c>
      <c r="G34" s="402">
        <v>1735</v>
      </c>
      <c r="H34" s="403" t="s">
        <v>101</v>
      </c>
      <c r="I34" s="402" t="s">
        <v>101</v>
      </c>
      <c r="J34" s="401" t="s">
        <v>101</v>
      </c>
      <c r="K34" s="400" t="s">
        <v>101</v>
      </c>
    </row>
    <row r="35" spans="1:11" ht="16.5" customHeight="1">
      <c r="A35" s="399" t="s">
        <v>389</v>
      </c>
      <c r="B35" s="397"/>
      <c r="C35" s="398"/>
      <c r="D35" s="397"/>
      <c r="E35" s="398"/>
      <c r="F35" s="397"/>
      <c r="G35" s="398"/>
      <c r="H35" s="397"/>
      <c r="I35" s="398"/>
      <c r="K35" s="397"/>
    </row>
    <row r="36" spans="1:11" ht="15">
      <c r="A36" s="396" t="s">
        <v>388</v>
      </c>
      <c r="B36" s="396"/>
      <c r="C36" s="396"/>
      <c r="D36" s="396"/>
      <c r="E36" s="396"/>
      <c r="J36" s="393"/>
    </row>
  </sheetData>
  <sheetProtection selectLockedCells="1" selectUnlockedCells="1"/>
  <mergeCells count="12">
    <mergeCell ref="F3:G3"/>
    <mergeCell ref="H3:I3"/>
    <mergeCell ref="D20:E20"/>
    <mergeCell ref="F20:G20"/>
    <mergeCell ref="J3:K3"/>
    <mergeCell ref="J20:K20"/>
    <mergeCell ref="H20:I20"/>
    <mergeCell ref="A20:A21"/>
    <mergeCell ref="B20:C20"/>
    <mergeCell ref="A3:A4"/>
    <mergeCell ref="B3:C3"/>
    <mergeCell ref="D3:E3"/>
  </mergeCells>
  <phoneticPr fontId="3"/>
  <pageMargins left="0.55118110236220474" right="0.55118110236220474" top="0.98425196850393704" bottom="0.98425196850393704" header="0.51181102362204722" footer="0.51181102362204722"/>
  <pageSetup paperSize="9" scale="88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4F9A-548D-4F4C-9B1F-C0B66EF95129}">
  <sheetPr>
    <pageSetUpPr fitToPage="1"/>
  </sheetPr>
  <dimension ref="A1:N28"/>
  <sheetViews>
    <sheetView view="pageBreakPreview" topLeftCell="A14" zoomScale="115" zoomScaleNormal="100" zoomScaleSheetLayoutView="115" workbookViewId="0"/>
  </sheetViews>
  <sheetFormatPr defaultColWidth="9" defaultRowHeight="13.2"/>
  <cols>
    <col min="1" max="1" width="12.19921875" style="4" customWidth="1"/>
    <col min="2" max="14" width="7.69921875" style="1" customWidth="1"/>
    <col min="15" max="15" width="9" style="1" customWidth="1"/>
    <col min="16" max="16384" width="9" style="1"/>
  </cols>
  <sheetData>
    <row r="1" spans="1:14" ht="29.25" customHeight="1">
      <c r="A1" s="252" t="s">
        <v>444</v>
      </c>
    </row>
    <row r="2" spans="1:14" s="2" customFormat="1" ht="17.25" customHeight="1" thickBot="1">
      <c r="A2" s="439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" customFormat="1" ht="45" customHeight="1">
      <c r="A3" s="755" t="s">
        <v>386</v>
      </c>
      <c r="B3" s="757" t="s">
        <v>442</v>
      </c>
      <c r="C3" s="758"/>
      <c r="D3" s="759" t="s">
        <v>441</v>
      </c>
      <c r="E3" s="760"/>
      <c r="F3" s="765" t="s">
        <v>440</v>
      </c>
      <c r="G3" s="766"/>
      <c r="H3" s="765" t="s">
        <v>439</v>
      </c>
      <c r="I3" s="766"/>
      <c r="J3" s="767" t="s">
        <v>438</v>
      </c>
      <c r="K3" s="768"/>
      <c r="L3" s="763"/>
      <c r="M3" s="764"/>
      <c r="N3" s="451"/>
    </row>
    <row r="4" spans="1:14" s="2" customFormat="1" ht="17.25" customHeight="1">
      <c r="A4" s="756"/>
      <c r="B4" s="437" t="s">
        <v>431</v>
      </c>
      <c r="C4" s="436" t="s">
        <v>430</v>
      </c>
      <c r="D4" s="436" t="s">
        <v>431</v>
      </c>
      <c r="E4" s="436" t="s">
        <v>430</v>
      </c>
      <c r="F4" s="436" t="s">
        <v>431</v>
      </c>
      <c r="G4" s="436" t="s">
        <v>430</v>
      </c>
      <c r="H4" s="436" t="s">
        <v>431</v>
      </c>
      <c r="I4" s="450" t="s">
        <v>430</v>
      </c>
      <c r="J4" s="449" t="s">
        <v>431</v>
      </c>
      <c r="K4" s="448" t="s">
        <v>430</v>
      </c>
      <c r="L4" s="434"/>
      <c r="M4" s="434"/>
      <c r="N4" s="434"/>
    </row>
    <row r="5" spans="1:14" s="2" customFormat="1" ht="17.25" customHeight="1">
      <c r="A5" s="223" t="s">
        <v>317</v>
      </c>
      <c r="B5" s="446">
        <v>94</v>
      </c>
      <c r="C5" s="446">
        <v>1244</v>
      </c>
      <c r="D5" s="446">
        <v>19</v>
      </c>
      <c r="E5" s="446">
        <v>235</v>
      </c>
      <c r="F5" s="446">
        <v>21</v>
      </c>
      <c r="G5" s="447">
        <v>348</v>
      </c>
      <c r="H5" s="446">
        <v>22</v>
      </c>
      <c r="I5" s="446">
        <v>263</v>
      </c>
      <c r="J5" s="446">
        <v>32</v>
      </c>
      <c r="K5" s="446">
        <v>398</v>
      </c>
      <c r="L5" s="446"/>
      <c r="M5" s="446"/>
      <c r="N5" s="446"/>
    </row>
    <row r="6" spans="1:14" s="2" customFormat="1" ht="17.25" customHeight="1">
      <c r="A6" s="223" t="s">
        <v>109</v>
      </c>
      <c r="B6" s="431">
        <v>198</v>
      </c>
      <c r="C6" s="431">
        <v>2748</v>
      </c>
      <c r="D6" s="431">
        <v>33</v>
      </c>
      <c r="E6" s="431">
        <v>392</v>
      </c>
      <c r="F6" s="431">
        <v>62</v>
      </c>
      <c r="G6" s="445">
        <v>1086</v>
      </c>
      <c r="H6" s="431">
        <v>47</v>
      </c>
      <c r="I6" s="431">
        <v>563</v>
      </c>
      <c r="J6" s="431">
        <v>56</v>
      </c>
      <c r="K6" s="431">
        <v>707</v>
      </c>
      <c r="L6" s="431"/>
      <c r="M6" s="431"/>
      <c r="N6" s="431"/>
    </row>
    <row r="7" spans="1:14" s="2" customFormat="1" ht="17.25" customHeight="1">
      <c r="A7" s="223" t="s">
        <v>108</v>
      </c>
      <c r="B7" s="431">
        <v>191</v>
      </c>
      <c r="C7" s="431">
        <v>2980</v>
      </c>
      <c r="D7" s="431">
        <v>35</v>
      </c>
      <c r="E7" s="431">
        <v>512</v>
      </c>
      <c r="F7" s="431">
        <v>51</v>
      </c>
      <c r="G7" s="445">
        <v>1062</v>
      </c>
      <c r="H7" s="431">
        <v>44</v>
      </c>
      <c r="I7" s="431">
        <v>541</v>
      </c>
      <c r="J7" s="431">
        <v>61</v>
      </c>
      <c r="K7" s="431">
        <v>865</v>
      </c>
      <c r="L7" s="431"/>
      <c r="M7" s="431"/>
      <c r="N7" s="431"/>
    </row>
    <row r="8" spans="1:14" s="2" customFormat="1" ht="17.25" customHeight="1">
      <c r="A8" s="223" t="s">
        <v>107</v>
      </c>
      <c r="B8" s="431">
        <v>204</v>
      </c>
      <c r="C8" s="431">
        <v>3380</v>
      </c>
      <c r="D8" s="431">
        <v>35</v>
      </c>
      <c r="E8" s="431">
        <v>512</v>
      </c>
      <c r="F8" s="431">
        <v>55</v>
      </c>
      <c r="G8" s="445">
        <v>1279</v>
      </c>
      <c r="H8" s="431">
        <v>55</v>
      </c>
      <c r="I8" s="431">
        <v>708</v>
      </c>
      <c r="J8" s="431">
        <v>59</v>
      </c>
      <c r="K8" s="431">
        <v>881</v>
      </c>
      <c r="L8" s="431"/>
      <c r="M8" s="431"/>
      <c r="N8" s="431"/>
    </row>
    <row r="9" spans="1:14" ht="17.25" customHeight="1" thickBot="1">
      <c r="A9" s="221" t="s">
        <v>119</v>
      </c>
      <c r="B9" s="430">
        <f>SUM(D9,F9,H9,J9)</f>
        <v>210</v>
      </c>
      <c r="C9" s="430">
        <f>SUM(E9,G9,I9,K9)</f>
        <v>3342</v>
      </c>
      <c r="D9" s="430">
        <v>42</v>
      </c>
      <c r="E9" s="430">
        <v>612</v>
      </c>
      <c r="F9" s="430">
        <v>54</v>
      </c>
      <c r="G9" s="444">
        <v>1169</v>
      </c>
      <c r="H9" s="430">
        <v>57</v>
      </c>
      <c r="I9" s="430">
        <v>738</v>
      </c>
      <c r="J9" s="430">
        <v>57</v>
      </c>
      <c r="K9" s="430">
        <v>823</v>
      </c>
      <c r="L9" s="429"/>
      <c r="M9" s="429"/>
      <c r="N9" s="429"/>
    </row>
    <row r="10" spans="1:14" s="2" customFormat="1" ht="17.25" customHeight="1">
      <c r="A10" s="443"/>
      <c r="B10" s="442"/>
      <c r="C10" s="442"/>
      <c r="D10" s="440"/>
      <c r="E10" s="440"/>
      <c r="F10" s="441"/>
      <c r="G10" s="89"/>
      <c r="H10" s="440"/>
      <c r="I10" s="440"/>
      <c r="J10" s="440"/>
      <c r="K10" s="440"/>
      <c r="L10" s="440"/>
      <c r="M10" s="440"/>
      <c r="N10" s="440"/>
    </row>
    <row r="11" spans="1:14" s="2" customFormat="1" ht="17.25" customHeight="1">
      <c r="A11" s="21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s="2" customFormat="1" ht="17.25" customHeight="1" thickBot="1">
      <c r="A12" s="439" t="s">
        <v>437</v>
      </c>
      <c r="B12" s="3"/>
      <c r="C12" s="3"/>
      <c r="D12" s="3"/>
      <c r="E12" s="3"/>
      <c r="F12" s="3"/>
      <c r="G12" s="3"/>
      <c r="H12" s="339"/>
      <c r="I12" s="339"/>
      <c r="J12" s="339"/>
      <c r="K12" s="339"/>
      <c r="L12" s="3"/>
      <c r="M12" s="3"/>
      <c r="N12" s="3"/>
    </row>
    <row r="13" spans="1:14" s="2" customFormat="1" ht="45" customHeight="1">
      <c r="A13" s="755" t="s">
        <v>386</v>
      </c>
      <c r="B13" s="761" t="s">
        <v>436</v>
      </c>
      <c r="C13" s="758"/>
      <c r="D13" s="762" t="s">
        <v>435</v>
      </c>
      <c r="E13" s="758"/>
      <c r="F13" s="762" t="s">
        <v>434</v>
      </c>
      <c r="G13" s="758"/>
      <c r="H13" s="765" t="s">
        <v>433</v>
      </c>
      <c r="I13" s="758"/>
      <c r="J13" s="649" t="s">
        <v>432</v>
      </c>
      <c r="K13" s="649"/>
      <c r="L13" s="763"/>
      <c r="M13" s="763"/>
      <c r="N13" s="438"/>
    </row>
    <row r="14" spans="1:14" s="2" customFormat="1" ht="17.25" customHeight="1">
      <c r="A14" s="756"/>
      <c r="B14" s="437" t="s">
        <v>431</v>
      </c>
      <c r="C14" s="436" t="s">
        <v>430</v>
      </c>
      <c r="D14" s="436" t="s">
        <v>431</v>
      </c>
      <c r="E14" s="436" t="s">
        <v>430</v>
      </c>
      <c r="F14" s="436" t="s">
        <v>431</v>
      </c>
      <c r="G14" s="436" t="s">
        <v>430</v>
      </c>
      <c r="H14" s="436" t="s">
        <v>431</v>
      </c>
      <c r="I14" s="436" t="s">
        <v>430</v>
      </c>
      <c r="J14" s="436" t="s">
        <v>431</v>
      </c>
      <c r="K14" s="435" t="s">
        <v>430</v>
      </c>
      <c r="L14" s="434"/>
      <c r="M14" s="434"/>
      <c r="N14" s="434"/>
    </row>
    <row r="15" spans="1:14" s="2" customFormat="1" ht="17.25" customHeight="1">
      <c r="A15" s="223" t="s">
        <v>317</v>
      </c>
      <c r="B15" s="431">
        <v>75</v>
      </c>
      <c r="C15" s="431">
        <v>1192</v>
      </c>
      <c r="D15" s="431">
        <v>2</v>
      </c>
      <c r="E15" s="431">
        <v>55</v>
      </c>
      <c r="F15" s="431">
        <v>9</v>
      </c>
      <c r="G15" s="431">
        <v>329</v>
      </c>
      <c r="H15" s="431" t="s">
        <v>429</v>
      </c>
      <c r="I15" s="431" t="s">
        <v>429</v>
      </c>
      <c r="J15" s="433">
        <v>64</v>
      </c>
      <c r="K15" s="431">
        <v>808</v>
      </c>
      <c r="L15" s="432"/>
      <c r="M15" s="432"/>
      <c r="N15" s="432"/>
    </row>
    <row r="16" spans="1:14" s="2" customFormat="1" ht="17.25" customHeight="1">
      <c r="A16" s="223" t="s">
        <v>109</v>
      </c>
      <c r="B16" s="431">
        <v>117</v>
      </c>
      <c r="C16" s="431">
        <v>1813</v>
      </c>
      <c r="D16" s="431">
        <v>2</v>
      </c>
      <c r="E16" s="431">
        <v>68</v>
      </c>
      <c r="F16" s="431">
        <v>9</v>
      </c>
      <c r="G16" s="431">
        <v>233</v>
      </c>
      <c r="H16" s="431">
        <v>3</v>
      </c>
      <c r="I16" s="431">
        <v>41</v>
      </c>
      <c r="J16" s="431">
        <v>106</v>
      </c>
      <c r="K16" s="431">
        <v>1512</v>
      </c>
      <c r="L16" s="431"/>
      <c r="M16" s="431"/>
      <c r="N16" s="431"/>
    </row>
    <row r="17" spans="1:14" s="2" customFormat="1" ht="17.25" customHeight="1">
      <c r="A17" s="223" t="s">
        <v>108</v>
      </c>
      <c r="B17" s="431">
        <v>162</v>
      </c>
      <c r="C17" s="431">
        <v>2417</v>
      </c>
      <c r="D17" s="431">
        <v>2</v>
      </c>
      <c r="E17" s="431">
        <v>61</v>
      </c>
      <c r="F17" s="431">
        <v>9</v>
      </c>
      <c r="G17" s="431">
        <v>228</v>
      </c>
      <c r="H17" s="431">
        <v>3</v>
      </c>
      <c r="I17" s="431">
        <v>67</v>
      </c>
      <c r="J17" s="431">
        <v>151</v>
      </c>
      <c r="K17" s="431">
        <v>2128</v>
      </c>
      <c r="L17" s="431"/>
      <c r="M17" s="431"/>
      <c r="N17" s="431"/>
    </row>
    <row r="18" spans="1:14" s="2" customFormat="1" ht="17.25" customHeight="1">
      <c r="A18" s="223" t="s">
        <v>107</v>
      </c>
      <c r="B18" s="431">
        <v>170</v>
      </c>
      <c r="C18" s="431">
        <v>3138</v>
      </c>
      <c r="D18" s="431">
        <v>2</v>
      </c>
      <c r="E18" s="431">
        <v>59</v>
      </c>
      <c r="F18" s="431">
        <v>8</v>
      </c>
      <c r="G18" s="431">
        <v>272</v>
      </c>
      <c r="H18" s="431">
        <v>3</v>
      </c>
      <c r="I18" s="431">
        <v>76</v>
      </c>
      <c r="J18" s="431">
        <v>157</v>
      </c>
      <c r="K18" s="431">
        <v>2731</v>
      </c>
      <c r="L18" s="431"/>
      <c r="M18" s="431"/>
      <c r="N18" s="431"/>
    </row>
    <row r="19" spans="1:14" ht="17.25" customHeight="1" thickBot="1">
      <c r="A19" s="221" t="s">
        <v>119</v>
      </c>
      <c r="B19" s="430">
        <f>SUM(D19,F19,H19,J19,)</f>
        <v>165</v>
      </c>
      <c r="C19" s="430">
        <f>SUM(E19,G19,I19,K19,)</f>
        <v>3420</v>
      </c>
      <c r="D19" s="430">
        <v>1</v>
      </c>
      <c r="E19" s="430">
        <v>33</v>
      </c>
      <c r="F19" s="430">
        <v>8</v>
      </c>
      <c r="G19" s="430">
        <v>275</v>
      </c>
      <c r="H19" s="430">
        <v>3</v>
      </c>
      <c r="I19" s="430">
        <v>140</v>
      </c>
      <c r="J19" s="430">
        <v>153</v>
      </c>
      <c r="K19" s="430">
        <v>2972</v>
      </c>
      <c r="L19" s="429"/>
      <c r="M19" s="429"/>
      <c r="N19" s="429"/>
    </row>
    <row r="20" spans="1:14" s="2" customFormat="1" ht="17.25" customHeight="1">
      <c r="A20" s="428" t="s">
        <v>428</v>
      </c>
    </row>
    <row r="21" spans="1:14" s="425" customFormat="1">
      <c r="A21" s="427"/>
    </row>
    <row r="22" spans="1:14" s="425" customFormat="1" ht="15.75" customHeight="1">
      <c r="A22" s="426"/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</row>
    <row r="23" spans="1:14">
      <c r="C23" s="423" t="s">
        <v>427</v>
      </c>
      <c r="D23" s="424"/>
      <c r="E23" s="424"/>
      <c r="F23" s="424"/>
      <c r="G23" s="424"/>
      <c r="H23" s="424"/>
      <c r="I23" s="424"/>
      <c r="J23" s="424"/>
      <c r="K23" s="424"/>
    </row>
    <row r="24" spans="1:14">
      <c r="C24" s="423" t="s">
        <v>426</v>
      </c>
      <c r="D24" s="423">
        <v>0</v>
      </c>
      <c r="E24" s="423">
        <v>0</v>
      </c>
      <c r="F24" s="423">
        <v>1</v>
      </c>
      <c r="G24" s="423">
        <v>44</v>
      </c>
      <c r="H24" s="423">
        <v>1</v>
      </c>
      <c r="I24" s="423">
        <v>40</v>
      </c>
      <c r="J24" s="423">
        <v>41</v>
      </c>
      <c r="K24" s="423">
        <v>711</v>
      </c>
    </row>
    <row r="25" spans="1:14">
      <c r="C25" s="423" t="s">
        <v>425</v>
      </c>
      <c r="D25" s="423">
        <v>1</v>
      </c>
      <c r="E25" s="423">
        <v>33</v>
      </c>
      <c r="F25" s="423">
        <v>1</v>
      </c>
      <c r="G25" s="423">
        <v>35</v>
      </c>
      <c r="H25" s="423">
        <v>1</v>
      </c>
      <c r="I25" s="423">
        <v>20</v>
      </c>
      <c r="J25" s="423">
        <v>26</v>
      </c>
      <c r="K25" s="423">
        <v>681</v>
      </c>
    </row>
    <row r="26" spans="1:14">
      <c r="C26" s="423" t="s">
        <v>424</v>
      </c>
      <c r="D26" s="423">
        <v>0</v>
      </c>
      <c r="E26" s="423">
        <v>0</v>
      </c>
      <c r="F26" s="423">
        <v>3</v>
      </c>
      <c r="G26" s="423">
        <v>77</v>
      </c>
      <c r="H26" s="423" t="s">
        <v>423</v>
      </c>
      <c r="I26" s="423" t="s">
        <v>422</v>
      </c>
      <c r="J26" s="423">
        <v>42</v>
      </c>
      <c r="K26" s="423">
        <v>622</v>
      </c>
    </row>
    <row r="27" spans="1:14">
      <c r="C27" s="423" t="s">
        <v>421</v>
      </c>
      <c r="D27" s="423">
        <v>0</v>
      </c>
      <c r="E27" s="423">
        <v>0</v>
      </c>
      <c r="F27" s="423">
        <v>3</v>
      </c>
      <c r="G27" s="423">
        <v>119</v>
      </c>
      <c r="H27" s="423">
        <v>0</v>
      </c>
      <c r="I27" s="423">
        <v>0</v>
      </c>
      <c r="J27" s="423">
        <v>44</v>
      </c>
      <c r="K27" s="423">
        <v>958</v>
      </c>
    </row>
    <row r="28" spans="1:14">
      <c r="F28" s="1">
        <f>SUM(F24:F27)</f>
        <v>8</v>
      </c>
      <c r="G28" s="1">
        <f>SUM(G24:G27)</f>
        <v>275</v>
      </c>
      <c r="J28" s="1">
        <f>SUM(J24:J27)</f>
        <v>153</v>
      </c>
      <c r="K28" s="1">
        <f>SUM(K24:K27)</f>
        <v>2972</v>
      </c>
    </row>
  </sheetData>
  <mergeCells count="14">
    <mergeCell ref="L3:M3"/>
    <mergeCell ref="L13:M13"/>
    <mergeCell ref="F13:G13"/>
    <mergeCell ref="J13:K13"/>
    <mergeCell ref="F3:G3"/>
    <mergeCell ref="H3:I3"/>
    <mergeCell ref="J3:K3"/>
    <mergeCell ref="H13:I13"/>
    <mergeCell ref="A3:A4"/>
    <mergeCell ref="B3:C3"/>
    <mergeCell ref="D3:E3"/>
    <mergeCell ref="A13:A14"/>
    <mergeCell ref="B13:C13"/>
    <mergeCell ref="D13:E13"/>
  </mergeCells>
  <phoneticPr fontId="3"/>
  <pageMargins left="0.55118110236220474" right="0.55118110236220474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23E7-6665-499E-B2E9-95CA01513120}">
  <dimension ref="A1:N79"/>
  <sheetViews>
    <sheetView view="pageBreakPreview" topLeftCell="A26" zoomScaleNormal="100" zoomScaleSheetLayoutView="100" workbookViewId="0"/>
  </sheetViews>
  <sheetFormatPr defaultColWidth="9" defaultRowHeight="13.2"/>
  <cols>
    <col min="1" max="1" width="17.09765625" style="4" customWidth="1"/>
    <col min="2" max="7" width="11.69921875" style="1" customWidth="1"/>
    <col min="8" max="8" width="17.09765625" style="1" customWidth="1"/>
    <col min="9" max="14" width="11.09765625" style="1" customWidth="1"/>
    <col min="15" max="16384" width="9" style="1"/>
  </cols>
  <sheetData>
    <row r="1" spans="1:14" ht="29.25" customHeight="1">
      <c r="A1" s="252" t="s">
        <v>490</v>
      </c>
    </row>
    <row r="2" spans="1:14" ht="16.5" customHeight="1" thickBot="1">
      <c r="A2" s="465" t="s">
        <v>489</v>
      </c>
      <c r="B2" s="113"/>
      <c r="C2" s="113"/>
      <c r="D2" s="113"/>
      <c r="E2" s="113"/>
      <c r="F2" s="380" t="s">
        <v>483</v>
      </c>
      <c r="G2" s="113"/>
      <c r="H2" s="487"/>
      <c r="I2" s="362"/>
      <c r="J2" s="362"/>
      <c r="K2" s="362"/>
      <c r="L2" s="464"/>
      <c r="M2" s="478"/>
      <c r="N2" s="362"/>
    </row>
    <row r="3" spans="1:14" ht="16.5" customHeight="1">
      <c r="A3" s="473" t="s">
        <v>451</v>
      </c>
      <c r="B3" s="374" t="s">
        <v>402</v>
      </c>
      <c r="C3" s="374" t="s">
        <v>482</v>
      </c>
      <c r="D3" s="374" t="s">
        <v>481</v>
      </c>
      <c r="E3" s="374" t="s">
        <v>488</v>
      </c>
      <c r="F3" s="475" t="s">
        <v>479</v>
      </c>
      <c r="G3" s="486"/>
      <c r="H3" s="295"/>
      <c r="I3" s="295"/>
      <c r="J3" s="480"/>
      <c r="K3" s="480"/>
      <c r="L3" s="480"/>
      <c r="M3" s="480"/>
      <c r="N3" s="479"/>
    </row>
    <row r="4" spans="1:14" ht="16.5" customHeight="1">
      <c r="A4" s="366" t="s">
        <v>447</v>
      </c>
      <c r="B4" s="476">
        <v>537302</v>
      </c>
      <c r="C4" s="463">
        <v>11632</v>
      </c>
      <c r="D4" s="463">
        <v>14404</v>
      </c>
      <c r="E4" s="463">
        <v>33350</v>
      </c>
      <c r="F4" s="463">
        <v>44550</v>
      </c>
      <c r="G4" s="113"/>
      <c r="H4" s="477"/>
    </row>
    <row r="5" spans="1:14" s="2" customFormat="1" ht="16.5" customHeight="1">
      <c r="A5" s="366" t="s">
        <v>109</v>
      </c>
      <c r="B5" s="476">
        <v>539166</v>
      </c>
      <c r="C5" s="463">
        <v>11484</v>
      </c>
      <c r="D5" s="463">
        <v>14526</v>
      </c>
      <c r="E5" s="463">
        <v>32766</v>
      </c>
      <c r="F5" s="463">
        <v>45345</v>
      </c>
      <c r="G5" s="113"/>
      <c r="H5" s="477"/>
    </row>
    <row r="6" spans="1:14" s="2" customFormat="1" ht="16.5" customHeight="1">
      <c r="A6" s="366" t="s">
        <v>108</v>
      </c>
      <c r="B6" s="463">
        <v>543963</v>
      </c>
      <c r="C6" s="463">
        <v>11511</v>
      </c>
      <c r="D6" s="463">
        <v>14870</v>
      </c>
      <c r="E6" s="463">
        <v>32498</v>
      </c>
      <c r="F6" s="463">
        <v>44484</v>
      </c>
      <c r="G6" s="113"/>
      <c r="H6" s="477"/>
    </row>
    <row r="7" spans="1:14" s="2" customFormat="1" ht="16.5" customHeight="1">
      <c r="A7" s="366" t="s">
        <v>107</v>
      </c>
      <c r="B7" s="463">
        <v>548009</v>
      </c>
      <c r="C7" s="463">
        <v>11599</v>
      </c>
      <c r="D7" s="463">
        <v>15130</v>
      </c>
      <c r="E7" s="463">
        <v>33171</v>
      </c>
      <c r="F7" s="463">
        <v>44233</v>
      </c>
      <c r="G7" s="362"/>
      <c r="H7" s="477"/>
    </row>
    <row r="8" spans="1:14" ht="16.5" customHeight="1" thickBot="1">
      <c r="A8" s="364" t="s">
        <v>119</v>
      </c>
      <c r="B8" s="461">
        <v>547454</v>
      </c>
      <c r="C8" s="461">
        <v>11549</v>
      </c>
      <c r="D8" s="461">
        <v>15372</v>
      </c>
      <c r="E8" s="461">
        <v>33663</v>
      </c>
      <c r="F8" s="461">
        <v>45093</v>
      </c>
      <c r="G8" s="481"/>
      <c r="H8" s="484"/>
    </row>
    <row r="9" spans="1:14" ht="16.5" customHeight="1" thickBot="1">
      <c r="A9" s="474"/>
      <c r="B9" s="113"/>
      <c r="C9" s="113"/>
      <c r="D9" s="113"/>
      <c r="E9" s="362"/>
      <c r="F9" s="362"/>
      <c r="G9" s="113"/>
      <c r="H9" s="485"/>
      <c r="I9" s="362"/>
      <c r="J9" s="362"/>
      <c r="K9" s="362"/>
      <c r="L9" s="362"/>
      <c r="M9" s="362"/>
      <c r="N9" s="362"/>
    </row>
    <row r="10" spans="1:14" ht="16.5" customHeight="1">
      <c r="A10" s="473" t="s">
        <v>451</v>
      </c>
      <c r="B10" s="374" t="s">
        <v>478</v>
      </c>
      <c r="C10" s="374" t="s">
        <v>477</v>
      </c>
      <c r="D10" s="475" t="s">
        <v>476</v>
      </c>
      <c r="E10" s="374" t="s">
        <v>475</v>
      </c>
      <c r="F10" s="475" t="s">
        <v>487</v>
      </c>
      <c r="G10" s="475" t="s">
        <v>473</v>
      </c>
    </row>
    <row r="11" spans="1:14" ht="16.5" customHeight="1">
      <c r="A11" s="366" t="s">
        <v>447</v>
      </c>
      <c r="B11" s="463">
        <v>29288</v>
      </c>
      <c r="C11" s="463">
        <v>41466</v>
      </c>
      <c r="D11" s="463">
        <v>14862</v>
      </c>
      <c r="E11" s="463">
        <v>36923</v>
      </c>
      <c r="F11" s="463">
        <v>5186</v>
      </c>
      <c r="G11" s="463">
        <v>140174</v>
      </c>
      <c r="H11" s="295"/>
      <c r="I11" s="295"/>
      <c r="J11" s="480"/>
      <c r="K11" s="480"/>
      <c r="L11" s="480"/>
      <c r="M11" s="480"/>
      <c r="N11" s="479"/>
    </row>
    <row r="12" spans="1:14" s="2" customFormat="1" ht="16.5" customHeight="1">
      <c r="A12" s="366" t="s">
        <v>109</v>
      </c>
      <c r="B12" s="463">
        <v>29460</v>
      </c>
      <c r="C12" s="463">
        <v>40511</v>
      </c>
      <c r="D12" s="463">
        <v>14705</v>
      </c>
      <c r="E12" s="463">
        <v>36659</v>
      </c>
      <c r="F12" s="463">
        <v>5194</v>
      </c>
      <c r="G12" s="463">
        <v>141983</v>
      </c>
      <c r="H12" s="477"/>
    </row>
    <row r="13" spans="1:14" s="2" customFormat="1" ht="16.5" customHeight="1">
      <c r="A13" s="366" t="s">
        <v>108</v>
      </c>
      <c r="B13" s="463">
        <v>29995</v>
      </c>
      <c r="C13" s="463">
        <v>40315</v>
      </c>
      <c r="D13" s="463">
        <v>14725</v>
      </c>
      <c r="E13" s="463">
        <v>36760</v>
      </c>
      <c r="F13" s="463">
        <v>5285</v>
      </c>
      <c r="G13" s="463">
        <v>145108</v>
      </c>
      <c r="H13" s="477"/>
    </row>
    <row r="14" spans="1:14" s="2" customFormat="1" ht="16.5" customHeight="1">
      <c r="A14" s="366" t="s">
        <v>107</v>
      </c>
      <c r="B14" s="463">
        <v>28517</v>
      </c>
      <c r="C14" s="463">
        <v>40210</v>
      </c>
      <c r="D14" s="463">
        <v>14917</v>
      </c>
      <c r="E14" s="463">
        <v>36938</v>
      </c>
      <c r="F14" s="463">
        <v>5373</v>
      </c>
      <c r="G14" s="463">
        <v>146169</v>
      </c>
      <c r="H14" s="477"/>
    </row>
    <row r="15" spans="1:14" ht="16.5" customHeight="1" thickBot="1">
      <c r="A15" s="364" t="s">
        <v>119</v>
      </c>
      <c r="B15" s="461">
        <v>27609</v>
      </c>
      <c r="C15" s="461">
        <v>40303</v>
      </c>
      <c r="D15" s="461">
        <v>12934</v>
      </c>
      <c r="E15" s="461">
        <v>37058</v>
      </c>
      <c r="F15" s="461">
        <v>5494</v>
      </c>
      <c r="G15" s="461">
        <v>145961</v>
      </c>
      <c r="H15" s="484"/>
    </row>
    <row r="16" spans="1:14" ht="16.5" customHeight="1" thickBot="1">
      <c r="A16" s="474"/>
      <c r="B16" s="113"/>
      <c r="C16" s="113"/>
      <c r="D16" s="113"/>
      <c r="E16" s="362"/>
      <c r="F16" s="362"/>
      <c r="G16" s="113"/>
      <c r="H16" s="477"/>
    </row>
    <row r="17" spans="1:14" ht="16.5" customHeight="1">
      <c r="A17" s="473" t="s">
        <v>451</v>
      </c>
      <c r="B17" s="374" t="s">
        <v>472</v>
      </c>
      <c r="C17" s="374" t="s">
        <v>471</v>
      </c>
      <c r="D17" s="475" t="s">
        <v>470</v>
      </c>
      <c r="E17" s="374" t="s">
        <v>469</v>
      </c>
      <c r="F17" s="472" t="s">
        <v>468</v>
      </c>
      <c r="G17" s="472" t="s">
        <v>486</v>
      </c>
      <c r="H17" s="477"/>
    </row>
    <row r="18" spans="1:14" ht="16.5" customHeight="1">
      <c r="A18" s="366" t="s">
        <v>447</v>
      </c>
      <c r="B18" s="463">
        <v>84076</v>
      </c>
      <c r="C18" s="463">
        <v>55403</v>
      </c>
      <c r="D18" s="463">
        <v>3889</v>
      </c>
      <c r="E18" s="463">
        <v>11844</v>
      </c>
      <c r="F18" s="463">
        <v>2638</v>
      </c>
      <c r="G18" s="463">
        <v>7617</v>
      </c>
      <c r="H18" s="355"/>
    </row>
    <row r="19" spans="1:14" s="2" customFormat="1" ht="16.5" customHeight="1">
      <c r="A19" s="366" t="s">
        <v>109</v>
      </c>
      <c r="B19" s="463">
        <v>85970</v>
      </c>
      <c r="C19" s="463">
        <v>56755</v>
      </c>
      <c r="D19" s="463">
        <v>3621</v>
      </c>
      <c r="E19" s="463">
        <v>10394</v>
      </c>
      <c r="F19" s="463">
        <v>2552</v>
      </c>
      <c r="G19" s="463">
        <v>7241</v>
      </c>
      <c r="H19" s="362"/>
      <c r="I19" s="362"/>
      <c r="J19" s="362"/>
      <c r="K19" s="362"/>
      <c r="L19" s="464"/>
      <c r="M19" s="478"/>
      <c r="N19" s="362"/>
    </row>
    <row r="20" spans="1:14" s="2" customFormat="1" ht="16.5" customHeight="1">
      <c r="A20" s="366" t="s">
        <v>108</v>
      </c>
      <c r="B20" s="463">
        <v>86769</v>
      </c>
      <c r="C20" s="463">
        <v>58282</v>
      </c>
      <c r="D20" s="463">
        <v>3704</v>
      </c>
      <c r="E20" s="463">
        <v>9951</v>
      </c>
      <c r="F20" s="463">
        <v>2406</v>
      </c>
      <c r="G20" s="463">
        <v>7300</v>
      </c>
      <c r="H20" s="362"/>
      <c r="I20" s="362"/>
      <c r="J20" s="362"/>
      <c r="K20" s="362"/>
      <c r="L20" s="464"/>
      <c r="M20" s="478"/>
      <c r="N20" s="362"/>
    </row>
    <row r="21" spans="1:14" s="2" customFormat="1" ht="16.5" customHeight="1">
      <c r="A21" s="366" t="s">
        <v>107</v>
      </c>
      <c r="B21" s="463">
        <v>89403</v>
      </c>
      <c r="C21" s="463">
        <v>59378</v>
      </c>
      <c r="D21" s="463">
        <v>3566</v>
      </c>
      <c r="E21" s="463">
        <v>9478</v>
      </c>
      <c r="F21" s="463">
        <v>2491</v>
      </c>
      <c r="G21" s="463">
        <v>7436</v>
      </c>
      <c r="H21" s="362"/>
      <c r="I21" s="362"/>
      <c r="J21" s="362"/>
      <c r="K21" s="362"/>
      <c r="L21" s="464"/>
      <c r="M21" s="478"/>
      <c r="N21" s="362"/>
    </row>
    <row r="22" spans="1:14" ht="16.5" customHeight="1" thickBot="1">
      <c r="A22" s="364" t="s">
        <v>119</v>
      </c>
      <c r="B22" s="461">
        <v>90506</v>
      </c>
      <c r="C22" s="461">
        <v>59355</v>
      </c>
      <c r="D22" s="461">
        <v>3664</v>
      </c>
      <c r="E22" s="461">
        <v>8861</v>
      </c>
      <c r="F22" s="461">
        <v>2616</v>
      </c>
      <c r="G22" s="461">
        <v>7416</v>
      </c>
      <c r="H22" s="467"/>
      <c r="I22" s="481"/>
      <c r="J22" s="481"/>
      <c r="K22" s="481"/>
      <c r="L22" s="483"/>
      <c r="M22" s="482"/>
      <c r="N22" s="481"/>
    </row>
    <row r="23" spans="1:14" s="469" customFormat="1" ht="16.5" customHeight="1">
      <c r="A23" s="466" t="s">
        <v>485</v>
      </c>
      <c r="B23" s="470"/>
      <c r="C23" s="470"/>
      <c r="D23" s="470"/>
      <c r="E23" s="470"/>
      <c r="F23" s="470"/>
      <c r="G23" s="470"/>
    </row>
    <row r="24" spans="1:14" s="469" customFormat="1" ht="16.5" customHeight="1">
      <c r="A24" s="466"/>
      <c r="B24" s="470"/>
      <c r="C24" s="470"/>
      <c r="D24" s="470"/>
      <c r="E24" s="470"/>
      <c r="F24" s="470"/>
      <c r="G24" s="470"/>
    </row>
    <row r="25" spans="1:14" ht="16.5" customHeight="1">
      <c r="A25" s="468"/>
      <c r="B25" s="467"/>
      <c r="C25" s="467"/>
      <c r="D25" s="467"/>
      <c r="E25" s="467"/>
      <c r="F25" s="467"/>
      <c r="G25" s="467"/>
      <c r="H25" s="295"/>
      <c r="I25" s="295"/>
      <c r="J25" s="480"/>
      <c r="K25" s="480"/>
      <c r="L25" s="480"/>
      <c r="M25" s="480"/>
      <c r="N25" s="479"/>
    </row>
    <row r="26" spans="1:14" ht="16.5" customHeight="1" thickBot="1">
      <c r="A26" s="465" t="s">
        <v>484</v>
      </c>
      <c r="B26" s="113"/>
      <c r="C26" s="113"/>
      <c r="D26" s="113"/>
      <c r="E26" s="362"/>
      <c r="F26" s="478" t="s">
        <v>483</v>
      </c>
      <c r="G26" s="113"/>
      <c r="H26" s="477"/>
    </row>
    <row r="27" spans="1:14" ht="16.5" customHeight="1">
      <c r="A27" s="473" t="s">
        <v>451</v>
      </c>
      <c r="B27" s="374" t="s">
        <v>402</v>
      </c>
      <c r="C27" s="374" t="s">
        <v>482</v>
      </c>
      <c r="D27" s="374" t="s">
        <v>481</v>
      </c>
      <c r="E27" s="374" t="s">
        <v>480</v>
      </c>
      <c r="F27" s="475" t="s">
        <v>479</v>
      </c>
      <c r="H27" s="477"/>
    </row>
    <row r="28" spans="1:14" ht="16.5" customHeight="1">
      <c r="A28" s="366" t="s">
        <v>447</v>
      </c>
      <c r="B28" s="476">
        <v>672065</v>
      </c>
      <c r="C28" s="463">
        <v>5854</v>
      </c>
      <c r="D28" s="463">
        <v>15039</v>
      </c>
      <c r="E28" s="463">
        <v>20452</v>
      </c>
      <c r="F28" s="463">
        <v>27545</v>
      </c>
      <c r="G28" s="355"/>
      <c r="H28" s="355"/>
    </row>
    <row r="29" spans="1:14" s="2" customFormat="1" ht="16.5" customHeight="1">
      <c r="A29" s="366" t="s">
        <v>109</v>
      </c>
      <c r="B29" s="476">
        <v>857745</v>
      </c>
      <c r="C29" s="463">
        <v>7190</v>
      </c>
      <c r="D29" s="463">
        <v>18566</v>
      </c>
      <c r="E29" s="463">
        <v>23151</v>
      </c>
      <c r="F29" s="463">
        <v>34391</v>
      </c>
      <c r="G29" s="471"/>
      <c r="H29" s="471"/>
    </row>
    <row r="30" spans="1:14" s="2" customFormat="1" ht="16.5" customHeight="1">
      <c r="A30" s="366" t="s">
        <v>108</v>
      </c>
      <c r="B30" s="463">
        <v>900693</v>
      </c>
      <c r="C30" s="463">
        <v>7252</v>
      </c>
      <c r="D30" s="463">
        <v>20060</v>
      </c>
      <c r="E30" s="463">
        <v>30421</v>
      </c>
      <c r="F30" s="463">
        <v>35984</v>
      </c>
      <c r="G30" s="471"/>
      <c r="H30" s="471"/>
    </row>
    <row r="31" spans="1:14" s="2" customFormat="1" ht="16.5" customHeight="1">
      <c r="A31" s="366" t="s">
        <v>107</v>
      </c>
      <c r="B31" s="463">
        <v>896909</v>
      </c>
      <c r="C31" s="463">
        <v>6995</v>
      </c>
      <c r="D31" s="463">
        <v>20192</v>
      </c>
      <c r="E31" s="463">
        <v>33771</v>
      </c>
      <c r="F31" s="463">
        <v>34650</v>
      </c>
      <c r="G31" s="471"/>
      <c r="H31" s="471"/>
    </row>
    <row r="32" spans="1:14" s="20" customFormat="1" ht="16.5" customHeight="1" thickBot="1">
      <c r="A32" s="364" t="s">
        <v>119</v>
      </c>
      <c r="B32" s="461">
        <v>867517</v>
      </c>
      <c r="C32" s="461">
        <v>7263</v>
      </c>
      <c r="D32" s="461">
        <v>18786</v>
      </c>
      <c r="E32" s="461">
        <v>34211</v>
      </c>
      <c r="F32" s="461">
        <v>34644</v>
      </c>
      <c r="G32" s="356"/>
      <c r="H32" s="356"/>
    </row>
    <row r="33" spans="1:14" ht="16.5" customHeight="1" thickBot="1">
      <c r="A33" s="474"/>
      <c r="B33" s="113"/>
      <c r="C33" s="113"/>
      <c r="D33" s="113"/>
      <c r="E33" s="113"/>
      <c r="F33" s="113"/>
      <c r="G33" s="113"/>
      <c r="H33" s="362"/>
      <c r="I33" s="362"/>
      <c r="J33" s="362"/>
      <c r="K33" s="362"/>
      <c r="L33" s="362"/>
      <c r="M33" s="362"/>
      <c r="N33" s="362"/>
    </row>
    <row r="34" spans="1:14" ht="16.5" customHeight="1">
      <c r="A34" s="473" t="s">
        <v>451</v>
      </c>
      <c r="B34" s="374" t="s">
        <v>478</v>
      </c>
      <c r="C34" s="374" t="s">
        <v>477</v>
      </c>
      <c r="D34" s="475" t="s">
        <v>476</v>
      </c>
      <c r="E34" s="374" t="s">
        <v>475</v>
      </c>
      <c r="F34" s="475" t="s">
        <v>474</v>
      </c>
      <c r="G34" s="475" t="s">
        <v>473</v>
      </c>
      <c r="H34" s="362"/>
      <c r="I34" s="362"/>
      <c r="J34" s="362"/>
      <c r="K34" s="362"/>
    </row>
    <row r="35" spans="1:14" ht="16.5" customHeight="1">
      <c r="A35" s="366" t="s">
        <v>447</v>
      </c>
      <c r="B35" s="463">
        <v>22205</v>
      </c>
      <c r="C35" s="463">
        <v>49343</v>
      </c>
      <c r="D35" s="463">
        <v>10304</v>
      </c>
      <c r="E35" s="463">
        <v>22937</v>
      </c>
      <c r="F35" s="463">
        <v>3353</v>
      </c>
      <c r="G35" s="463">
        <v>169149</v>
      </c>
      <c r="H35" s="355"/>
    </row>
    <row r="36" spans="1:14" s="2" customFormat="1" ht="16.5" customHeight="1">
      <c r="A36" s="366" t="s">
        <v>109</v>
      </c>
      <c r="B36" s="463">
        <v>28559</v>
      </c>
      <c r="C36" s="463">
        <v>59852</v>
      </c>
      <c r="D36" s="463">
        <v>12848</v>
      </c>
      <c r="E36" s="463">
        <v>27659</v>
      </c>
      <c r="F36" s="463">
        <v>3928</v>
      </c>
      <c r="G36" s="463">
        <v>202491</v>
      </c>
      <c r="H36" s="471"/>
    </row>
    <row r="37" spans="1:14" s="2" customFormat="1" ht="16.5" customHeight="1">
      <c r="A37" s="366" t="s">
        <v>108</v>
      </c>
      <c r="B37" s="463">
        <v>29713</v>
      </c>
      <c r="C37" s="463">
        <v>57113</v>
      </c>
      <c r="D37" s="463">
        <v>12846</v>
      </c>
      <c r="E37" s="463">
        <v>27569</v>
      </c>
      <c r="F37" s="463">
        <v>3951</v>
      </c>
      <c r="G37" s="463">
        <v>206397</v>
      </c>
      <c r="H37" s="471"/>
    </row>
    <row r="38" spans="1:14" s="2" customFormat="1" ht="16.5" customHeight="1">
      <c r="A38" s="366" t="s">
        <v>107</v>
      </c>
      <c r="B38" s="463">
        <v>28609</v>
      </c>
      <c r="C38" s="463">
        <v>55135</v>
      </c>
      <c r="D38" s="463">
        <v>12472</v>
      </c>
      <c r="E38" s="463">
        <v>27325</v>
      </c>
      <c r="F38" s="463">
        <v>3722</v>
      </c>
      <c r="G38" s="463">
        <v>204181</v>
      </c>
      <c r="H38" s="471"/>
    </row>
    <row r="39" spans="1:14" ht="16.5" customHeight="1" thickBot="1">
      <c r="A39" s="364" t="s">
        <v>119</v>
      </c>
      <c r="B39" s="461">
        <v>29037</v>
      </c>
      <c r="C39" s="461">
        <v>52404</v>
      </c>
      <c r="D39" s="461">
        <v>11640</v>
      </c>
      <c r="E39" s="461">
        <v>24751</v>
      </c>
      <c r="F39" s="461">
        <v>3948</v>
      </c>
      <c r="G39" s="461">
        <v>200979</v>
      </c>
      <c r="H39" s="355"/>
    </row>
    <row r="40" spans="1:14" ht="16.5" customHeight="1" thickBot="1">
      <c r="A40" s="474"/>
      <c r="B40" s="113"/>
      <c r="C40" s="113"/>
      <c r="D40" s="113"/>
      <c r="E40" s="113"/>
      <c r="F40" s="113"/>
      <c r="G40" s="113"/>
    </row>
    <row r="41" spans="1:14" ht="16.5" customHeight="1">
      <c r="A41" s="473" t="s">
        <v>451</v>
      </c>
      <c r="B41" s="374" t="s">
        <v>472</v>
      </c>
      <c r="C41" s="374" t="s">
        <v>471</v>
      </c>
      <c r="D41" s="374" t="s">
        <v>470</v>
      </c>
      <c r="E41" s="374" t="s">
        <v>469</v>
      </c>
      <c r="F41" s="472" t="s">
        <v>468</v>
      </c>
      <c r="G41" s="472" t="s">
        <v>167</v>
      </c>
    </row>
    <row r="42" spans="1:14" ht="16.5" customHeight="1">
      <c r="A42" s="366" t="s">
        <v>447</v>
      </c>
      <c r="B42" s="463">
        <v>150806</v>
      </c>
      <c r="C42" s="463">
        <v>146749</v>
      </c>
      <c r="D42" s="463">
        <v>4602</v>
      </c>
      <c r="E42" s="463">
        <v>17346</v>
      </c>
      <c r="F42" s="463">
        <v>472</v>
      </c>
      <c r="G42" s="463">
        <v>5909</v>
      </c>
      <c r="H42" s="355"/>
      <c r="I42" s="355"/>
    </row>
    <row r="43" spans="1:14" s="2" customFormat="1" ht="16.5" customHeight="1">
      <c r="A43" s="366" t="s">
        <v>109</v>
      </c>
      <c r="B43" s="463">
        <v>209660</v>
      </c>
      <c r="C43" s="463">
        <v>197561</v>
      </c>
      <c r="D43" s="463">
        <v>5841</v>
      </c>
      <c r="E43" s="463">
        <v>19397</v>
      </c>
      <c r="F43" s="463">
        <v>904</v>
      </c>
      <c r="G43" s="463">
        <v>5747</v>
      </c>
      <c r="H43" s="471"/>
      <c r="I43" s="471"/>
    </row>
    <row r="44" spans="1:14" s="2" customFormat="1" ht="16.5" customHeight="1">
      <c r="A44" s="366" t="s">
        <v>108</v>
      </c>
      <c r="B44" s="463">
        <v>226648</v>
      </c>
      <c r="C44" s="463">
        <v>212793</v>
      </c>
      <c r="D44" s="463">
        <v>6283</v>
      </c>
      <c r="E44" s="463">
        <v>17406</v>
      </c>
      <c r="F44" s="463">
        <v>802</v>
      </c>
      <c r="G44" s="463">
        <v>5455</v>
      </c>
      <c r="H44" s="471"/>
      <c r="I44" s="471"/>
    </row>
    <row r="45" spans="1:14" s="2" customFormat="1" ht="16.5" customHeight="1">
      <c r="A45" s="366" t="s">
        <v>107</v>
      </c>
      <c r="B45" s="463">
        <v>231388</v>
      </c>
      <c r="C45" s="463">
        <v>210320</v>
      </c>
      <c r="D45" s="463">
        <v>5900</v>
      </c>
      <c r="E45" s="463">
        <v>15901</v>
      </c>
      <c r="F45" s="463">
        <v>828</v>
      </c>
      <c r="G45" s="463">
        <v>5520</v>
      </c>
      <c r="H45" s="471"/>
      <c r="I45" s="471"/>
    </row>
    <row r="46" spans="1:14" ht="16.5" customHeight="1" thickBot="1">
      <c r="A46" s="364" t="s">
        <v>119</v>
      </c>
      <c r="B46" s="461">
        <v>222063</v>
      </c>
      <c r="C46" s="461">
        <v>201186</v>
      </c>
      <c r="D46" s="461">
        <v>6245</v>
      </c>
      <c r="E46" s="461">
        <v>14330</v>
      </c>
      <c r="F46" s="461">
        <v>880</v>
      </c>
      <c r="G46" s="461">
        <v>5150</v>
      </c>
      <c r="H46" s="355"/>
      <c r="I46" s="355"/>
    </row>
    <row r="47" spans="1:14" s="469" customFormat="1" ht="16.5" customHeight="1">
      <c r="A47" s="466" t="s">
        <v>467</v>
      </c>
      <c r="B47" s="470"/>
      <c r="C47" s="470"/>
      <c r="D47" s="470"/>
      <c r="E47" s="470"/>
      <c r="F47" s="470"/>
      <c r="G47" s="470"/>
    </row>
    <row r="48" spans="1:14" ht="29.25" customHeight="1">
      <c r="A48" s="468"/>
      <c r="B48" s="467"/>
      <c r="C48" s="467"/>
      <c r="D48" s="467"/>
      <c r="E48" s="467"/>
      <c r="F48" s="467"/>
      <c r="G48" s="467"/>
      <c r="H48" s="355"/>
      <c r="I48" s="355"/>
    </row>
    <row r="49" spans="1:7" s="2" customFormat="1" ht="16.5" customHeight="1" thickBot="1">
      <c r="A49" s="465" t="s">
        <v>466</v>
      </c>
      <c r="B49" s="113"/>
      <c r="C49" s="113"/>
      <c r="D49" s="113"/>
      <c r="E49" s="464"/>
      <c r="F49" s="380"/>
      <c r="G49" s="380" t="s">
        <v>465</v>
      </c>
    </row>
    <row r="50" spans="1:7" s="2" customFormat="1" ht="16.5" customHeight="1">
      <c r="A50" s="736" t="s">
        <v>451</v>
      </c>
      <c r="B50" s="727" t="s">
        <v>461</v>
      </c>
      <c r="C50" s="746" t="s">
        <v>460</v>
      </c>
      <c r="D50" s="379" t="s">
        <v>459</v>
      </c>
      <c r="E50" s="379" t="s">
        <v>458</v>
      </c>
      <c r="F50" s="379" t="s">
        <v>457</v>
      </c>
      <c r="G50" s="770" t="s">
        <v>456</v>
      </c>
    </row>
    <row r="51" spans="1:7" s="2" customFormat="1" ht="16.5" customHeight="1">
      <c r="A51" s="737"/>
      <c r="B51" s="728"/>
      <c r="C51" s="747"/>
      <c r="D51" s="378" t="s">
        <v>455</v>
      </c>
      <c r="E51" s="378" t="s">
        <v>454</v>
      </c>
      <c r="F51" s="378" t="s">
        <v>453</v>
      </c>
      <c r="G51" s="771"/>
    </row>
    <row r="52" spans="1:7" s="2" customFormat="1" ht="16.5" customHeight="1">
      <c r="A52" s="366" t="s">
        <v>447</v>
      </c>
      <c r="B52" s="462">
        <v>36589</v>
      </c>
      <c r="C52" s="365">
        <v>4126</v>
      </c>
      <c r="D52" s="462">
        <v>1694</v>
      </c>
      <c r="E52" s="462">
        <v>3572</v>
      </c>
      <c r="F52" s="462">
        <v>1865</v>
      </c>
      <c r="G52" s="462">
        <v>47846</v>
      </c>
    </row>
    <row r="53" spans="1:7" s="2" customFormat="1" ht="16.5" customHeight="1">
      <c r="A53" s="366" t="s">
        <v>109</v>
      </c>
      <c r="B53" s="463">
        <v>36958</v>
      </c>
      <c r="C53" s="365">
        <v>4135</v>
      </c>
      <c r="D53" s="463">
        <v>1748</v>
      </c>
      <c r="E53" s="463">
        <v>3637</v>
      </c>
      <c r="F53" s="463">
        <v>1845</v>
      </c>
      <c r="G53" s="463">
        <v>48323</v>
      </c>
    </row>
    <row r="54" spans="1:7" s="2" customFormat="1" ht="16.5" customHeight="1">
      <c r="A54" s="366" t="s">
        <v>108</v>
      </c>
      <c r="B54" s="463">
        <v>39223</v>
      </c>
      <c r="C54" s="365">
        <v>4403</v>
      </c>
      <c r="D54" s="463">
        <v>1875</v>
      </c>
      <c r="E54" s="463">
        <v>3942</v>
      </c>
      <c r="F54" s="463">
        <v>1876</v>
      </c>
      <c r="G54" s="463">
        <v>51319</v>
      </c>
    </row>
    <row r="55" spans="1:7" s="2" customFormat="1" ht="16.5" customHeight="1">
      <c r="A55" s="366" t="s">
        <v>107</v>
      </c>
      <c r="B55" s="463">
        <v>36288</v>
      </c>
      <c r="C55" s="365">
        <v>4190</v>
      </c>
      <c r="D55" s="463">
        <v>1802</v>
      </c>
      <c r="E55" s="463">
        <v>3765</v>
      </c>
      <c r="F55" s="463">
        <v>1716</v>
      </c>
      <c r="G55" s="463">
        <v>47761</v>
      </c>
    </row>
    <row r="56" spans="1:7" s="20" customFormat="1" ht="16.5" customHeight="1" thickBot="1">
      <c r="A56" s="364" t="s">
        <v>119</v>
      </c>
      <c r="B56" s="461">
        <v>31903</v>
      </c>
      <c r="C56" s="363">
        <v>3691</v>
      </c>
      <c r="D56" s="461">
        <v>1651</v>
      </c>
      <c r="E56" s="461">
        <v>3388</v>
      </c>
      <c r="F56" s="461">
        <v>1383</v>
      </c>
      <c r="G56" s="461">
        <v>42016</v>
      </c>
    </row>
    <row r="57" spans="1:7" s="2" customFormat="1" ht="16.5" customHeight="1">
      <c r="A57" s="466" t="s">
        <v>464</v>
      </c>
      <c r="B57" s="362"/>
      <c r="C57" s="362"/>
      <c r="D57" s="362"/>
      <c r="E57" s="362"/>
      <c r="F57" s="362"/>
      <c r="G57" s="362"/>
    </row>
    <row r="58" spans="1:7" s="2" customFormat="1" ht="16.5" customHeight="1">
      <c r="A58" s="466"/>
      <c r="B58" s="362"/>
      <c r="C58" s="362"/>
      <c r="D58" s="362"/>
      <c r="E58" s="362"/>
      <c r="F58" s="362"/>
      <c r="G58" s="362"/>
    </row>
    <row r="59" spans="1:7" s="2" customFormat="1" ht="16.5" customHeight="1">
      <c r="A59" s="382"/>
    </row>
    <row r="60" spans="1:7" s="2" customFormat="1" ht="16.5" customHeight="1" thickBot="1">
      <c r="A60" s="465" t="s">
        <v>463</v>
      </c>
      <c r="B60" s="113"/>
      <c r="C60" s="113"/>
      <c r="D60" s="113"/>
      <c r="E60" s="464"/>
      <c r="F60" s="380"/>
      <c r="G60" s="380" t="s">
        <v>462</v>
      </c>
    </row>
    <row r="61" spans="1:7" s="2" customFormat="1" ht="16.5" customHeight="1">
      <c r="A61" s="736" t="s">
        <v>451</v>
      </c>
      <c r="B61" s="727" t="s">
        <v>461</v>
      </c>
      <c r="C61" s="746" t="s">
        <v>460</v>
      </c>
      <c r="D61" s="379" t="s">
        <v>459</v>
      </c>
      <c r="E61" s="379" t="s">
        <v>458</v>
      </c>
      <c r="F61" s="379" t="s">
        <v>457</v>
      </c>
      <c r="G61" s="770" t="s">
        <v>456</v>
      </c>
    </row>
    <row r="62" spans="1:7" s="2" customFormat="1" ht="16.5" customHeight="1">
      <c r="A62" s="737"/>
      <c r="B62" s="728"/>
      <c r="C62" s="747"/>
      <c r="D62" s="378" t="s">
        <v>455</v>
      </c>
      <c r="E62" s="378" t="s">
        <v>454</v>
      </c>
      <c r="F62" s="378" t="s">
        <v>453</v>
      </c>
      <c r="G62" s="771"/>
    </row>
    <row r="63" spans="1:7" s="2" customFormat="1" ht="16.5" customHeight="1">
      <c r="A63" s="366" t="s">
        <v>447</v>
      </c>
      <c r="B63" s="462">
        <v>454196</v>
      </c>
      <c r="C63" s="365">
        <v>53993</v>
      </c>
      <c r="D63" s="462">
        <v>60082</v>
      </c>
      <c r="E63" s="462">
        <v>90427</v>
      </c>
      <c r="F63" s="462">
        <v>13367</v>
      </c>
      <c r="G63" s="462">
        <v>672065</v>
      </c>
    </row>
    <row r="64" spans="1:7" s="2" customFormat="1" ht="16.5" customHeight="1">
      <c r="A64" s="366" t="s">
        <v>109</v>
      </c>
      <c r="B64" s="463">
        <v>580077</v>
      </c>
      <c r="C64" s="365">
        <v>67424</v>
      </c>
      <c r="D64" s="463">
        <v>83371</v>
      </c>
      <c r="E64" s="463">
        <v>110313</v>
      </c>
      <c r="F64" s="463">
        <v>16560</v>
      </c>
      <c r="G64" s="462">
        <v>857745</v>
      </c>
    </row>
    <row r="65" spans="1:7" s="2" customFormat="1" ht="16.5" customHeight="1">
      <c r="A65" s="366" t="s">
        <v>108</v>
      </c>
      <c r="B65" s="463">
        <v>601091</v>
      </c>
      <c r="C65" s="365">
        <v>76306</v>
      </c>
      <c r="D65" s="463">
        <v>87614</v>
      </c>
      <c r="E65" s="463">
        <v>118807</v>
      </c>
      <c r="F65" s="463">
        <v>16875</v>
      </c>
      <c r="G65" s="462">
        <v>900693</v>
      </c>
    </row>
    <row r="66" spans="1:7" s="2" customFormat="1" ht="16.5" customHeight="1">
      <c r="A66" s="366" t="s">
        <v>107</v>
      </c>
      <c r="B66" s="463">
        <v>592227</v>
      </c>
      <c r="C66" s="365">
        <v>72977</v>
      </c>
      <c r="D66" s="463">
        <v>93539</v>
      </c>
      <c r="E66" s="463">
        <v>120882</v>
      </c>
      <c r="F66" s="463">
        <v>17284</v>
      </c>
      <c r="G66" s="462">
        <v>896909</v>
      </c>
    </row>
    <row r="67" spans="1:7" s="20" customFormat="1" ht="16.5" customHeight="1" thickBot="1">
      <c r="A67" s="364" t="s">
        <v>119</v>
      </c>
      <c r="B67" s="461">
        <v>567162</v>
      </c>
      <c r="C67" s="363">
        <v>67221</v>
      </c>
      <c r="D67" s="461">
        <v>94331</v>
      </c>
      <c r="E67" s="461">
        <v>122023</v>
      </c>
      <c r="F67" s="461">
        <v>16780</v>
      </c>
      <c r="G67" s="460">
        <v>867517</v>
      </c>
    </row>
    <row r="70" spans="1:7" ht="15" thickBot="1">
      <c r="A70" s="459" t="s">
        <v>452</v>
      </c>
      <c r="B70" s="458"/>
      <c r="C70" s="458"/>
      <c r="D70" s="457"/>
    </row>
    <row r="71" spans="1:7" ht="13.2" customHeight="1">
      <c r="A71" s="772" t="s">
        <v>451</v>
      </c>
      <c r="B71" s="723" t="s">
        <v>450</v>
      </c>
      <c r="C71" s="727" t="s">
        <v>449</v>
      </c>
      <c r="D71" s="723" t="s">
        <v>448</v>
      </c>
    </row>
    <row r="72" spans="1:7" ht="13.2" customHeight="1">
      <c r="A72" s="726"/>
      <c r="B72" s="773"/>
      <c r="C72" s="769"/>
      <c r="D72" s="773"/>
    </row>
    <row r="73" spans="1:7" ht="16.2" customHeight="1">
      <c r="A73" s="455" t="s">
        <v>447</v>
      </c>
      <c r="B73" s="456">
        <v>15733</v>
      </c>
      <c r="C73" s="536">
        <v>7065</v>
      </c>
      <c r="D73" s="535">
        <v>1879</v>
      </c>
    </row>
    <row r="74" spans="1:7" ht="16.2" customHeight="1">
      <c r="A74" s="455" t="s">
        <v>109</v>
      </c>
      <c r="B74" s="454">
        <v>18159</v>
      </c>
      <c r="C74" s="462">
        <v>11010</v>
      </c>
      <c r="D74" s="462">
        <v>1677</v>
      </c>
    </row>
    <row r="75" spans="1:7" ht="16.2" customHeight="1">
      <c r="A75" s="455" t="s">
        <v>108</v>
      </c>
      <c r="B75" s="454">
        <v>24977</v>
      </c>
      <c r="C75" s="462">
        <v>14088</v>
      </c>
      <c r="D75" s="462">
        <v>3972</v>
      </c>
    </row>
    <row r="76" spans="1:7" ht="16.2" customHeight="1">
      <c r="A76" s="455" t="s">
        <v>107</v>
      </c>
      <c r="B76" s="454">
        <v>23106</v>
      </c>
      <c r="C76" s="462">
        <v>15616</v>
      </c>
      <c r="D76" s="462">
        <v>2876</v>
      </c>
    </row>
    <row r="77" spans="1:7" ht="16.2" customHeight="1" thickBot="1">
      <c r="A77" s="453" t="s">
        <v>119</v>
      </c>
      <c r="B77" s="452">
        <v>25107</v>
      </c>
      <c r="C77" s="460">
        <v>17697</v>
      </c>
      <c r="D77" s="460">
        <v>3969</v>
      </c>
    </row>
    <row r="78" spans="1:7" ht="16.2" customHeight="1">
      <c r="A78" s="382" t="s">
        <v>446</v>
      </c>
    </row>
    <row r="79" spans="1:7" ht="16.2" customHeight="1">
      <c r="A79" s="382" t="s">
        <v>445</v>
      </c>
    </row>
  </sheetData>
  <mergeCells count="12">
    <mergeCell ref="C50:C51"/>
    <mergeCell ref="C71:C72"/>
    <mergeCell ref="G50:G51"/>
    <mergeCell ref="A61:A62"/>
    <mergeCell ref="B61:B62"/>
    <mergeCell ref="C61:C62"/>
    <mergeCell ref="G61:G62"/>
    <mergeCell ref="A71:A72"/>
    <mergeCell ref="B71:B72"/>
    <mergeCell ref="D71:D72"/>
    <mergeCell ref="A50:A51"/>
    <mergeCell ref="B50:B51"/>
  </mergeCells>
  <phoneticPr fontId="3"/>
  <pageMargins left="0.74803149606299213" right="0.74803149606299213" top="0.98425196850393704" bottom="0.78740157480314965" header="0.51181102362204722" footer="0.51181102362204722"/>
  <pageSetup paperSize="9" scale="88" orientation="portrait" r:id="rId1"/>
  <headerFooter alignWithMargins="0"/>
  <rowBreaks count="1" manualBreakCount="1">
    <brk id="47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50BF-4DA3-42F0-99FB-7630F1C9EB5C}">
  <dimension ref="A1:F9"/>
  <sheetViews>
    <sheetView view="pageBreakPreview" zoomScaleNormal="100" zoomScaleSheetLayoutView="100" workbookViewId="0"/>
  </sheetViews>
  <sheetFormatPr defaultColWidth="9" defaultRowHeight="13.2"/>
  <cols>
    <col min="1" max="1" width="13.09765625" style="4" customWidth="1"/>
    <col min="2" max="6" width="13" style="1" customWidth="1"/>
    <col min="7" max="16384" width="9" style="1"/>
  </cols>
  <sheetData>
    <row r="1" spans="1:6" ht="29.25" customHeight="1" thickBot="1">
      <c r="A1" s="46" t="s">
        <v>500</v>
      </c>
      <c r="B1" s="3"/>
      <c r="C1" s="3"/>
      <c r="D1" s="3"/>
    </row>
    <row r="2" spans="1:6" ht="33" customHeight="1">
      <c r="A2" s="774" t="s">
        <v>4</v>
      </c>
      <c r="B2" s="775" t="s">
        <v>499</v>
      </c>
      <c r="C2" s="777" t="s">
        <v>498</v>
      </c>
      <c r="D2" s="778"/>
      <c r="E2" s="497" t="s">
        <v>497</v>
      </c>
      <c r="F2" s="496" t="s">
        <v>496</v>
      </c>
    </row>
    <row r="3" spans="1:6" ht="16.5" customHeight="1">
      <c r="A3" s="608"/>
      <c r="B3" s="776"/>
      <c r="C3" s="237" t="s">
        <v>495</v>
      </c>
      <c r="D3" s="373" t="s">
        <v>494</v>
      </c>
      <c r="E3" s="495" t="s">
        <v>493</v>
      </c>
      <c r="F3" s="494" t="s">
        <v>493</v>
      </c>
    </row>
    <row r="4" spans="1:6" ht="15.75" customHeight="1">
      <c r="A4" s="238" t="s">
        <v>492</v>
      </c>
      <c r="B4" s="493">
        <v>155</v>
      </c>
      <c r="C4" s="336">
        <v>6</v>
      </c>
      <c r="D4" s="336">
        <v>155</v>
      </c>
      <c r="E4" s="336" t="s">
        <v>101</v>
      </c>
      <c r="F4" s="336">
        <v>90</v>
      </c>
    </row>
    <row r="5" spans="1:6" s="2" customFormat="1" ht="15.75" customHeight="1">
      <c r="A5" s="238" t="s">
        <v>109</v>
      </c>
      <c r="B5" s="493">
        <v>131</v>
      </c>
      <c r="C5" s="336">
        <v>10</v>
      </c>
      <c r="D5" s="336">
        <v>131</v>
      </c>
      <c r="E5" s="336">
        <v>106</v>
      </c>
      <c r="F5" s="336">
        <v>90</v>
      </c>
    </row>
    <row r="6" spans="1:6" s="2" customFormat="1" ht="15.75" customHeight="1">
      <c r="A6" s="238" t="s">
        <v>108</v>
      </c>
      <c r="B6" s="336">
        <v>184</v>
      </c>
      <c r="C6" s="336">
        <v>10</v>
      </c>
      <c r="D6" s="336">
        <v>184</v>
      </c>
      <c r="E6" s="336">
        <v>285</v>
      </c>
      <c r="F6" s="336">
        <v>91</v>
      </c>
    </row>
    <row r="7" spans="1:6" s="2" customFormat="1" ht="15.75" customHeight="1">
      <c r="A7" s="238" t="s">
        <v>107</v>
      </c>
      <c r="B7" s="336">
        <v>160</v>
      </c>
      <c r="C7" s="336">
        <v>11</v>
      </c>
      <c r="D7" s="336">
        <v>160</v>
      </c>
      <c r="E7" s="492">
        <v>284</v>
      </c>
      <c r="F7" s="336">
        <v>105</v>
      </c>
    </row>
    <row r="8" spans="1:6" ht="15.75" customHeight="1" thickBot="1">
      <c r="A8" s="491" t="s">
        <v>119</v>
      </c>
      <c r="B8" s="489">
        <v>226</v>
      </c>
      <c r="C8" s="489">
        <v>11</v>
      </c>
      <c r="D8" s="489">
        <v>226</v>
      </c>
      <c r="E8" s="490">
        <v>248</v>
      </c>
      <c r="F8" s="489">
        <v>124</v>
      </c>
    </row>
    <row r="9" spans="1:6" ht="16.5" customHeight="1">
      <c r="A9" s="488" t="s">
        <v>491</v>
      </c>
    </row>
  </sheetData>
  <mergeCells count="3">
    <mergeCell ref="A2:A3"/>
    <mergeCell ref="B2:B3"/>
    <mergeCell ref="C2:D2"/>
  </mergeCells>
  <phoneticPr fontId="3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63CD-9EE9-4D83-B8C8-F4D5A9383D2D}">
  <dimension ref="A1:V36"/>
  <sheetViews>
    <sheetView view="pageBreakPreview" zoomScaleNormal="130" zoomScaleSheetLayoutView="100" workbookViewId="0"/>
  </sheetViews>
  <sheetFormatPr defaultColWidth="9" defaultRowHeight="13.2"/>
  <cols>
    <col min="1" max="1" width="9.69921875" style="4" customWidth="1"/>
    <col min="2" max="12" width="6.8984375" style="1" customWidth="1"/>
    <col min="13" max="18" width="4.8984375" style="1" customWidth="1"/>
    <col min="19" max="19" width="6.5" style="1" customWidth="1"/>
    <col min="20" max="20" width="6.19921875" style="1" bestFit="1" customWidth="1"/>
    <col min="21" max="21" width="4.8984375" style="1" customWidth="1"/>
    <col min="22" max="16384" width="9" style="1"/>
  </cols>
  <sheetData>
    <row r="1" spans="1:21" ht="29.25" customHeight="1" thickBot="1">
      <c r="A1" s="46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90" t="s">
        <v>59</v>
      </c>
      <c r="M1" s="3"/>
      <c r="N1" s="3"/>
      <c r="O1" s="3"/>
      <c r="P1" s="3"/>
      <c r="Q1" s="3"/>
      <c r="R1" s="3"/>
      <c r="S1" s="3"/>
      <c r="T1" s="3"/>
      <c r="U1" s="89"/>
    </row>
    <row r="2" spans="1:21" ht="17.25" customHeight="1">
      <c r="A2" s="556" t="s">
        <v>4</v>
      </c>
      <c r="B2" s="548" t="s">
        <v>33</v>
      </c>
      <c r="C2" s="559" t="s">
        <v>0</v>
      </c>
      <c r="D2" s="88"/>
      <c r="E2" s="548" t="s">
        <v>32</v>
      </c>
      <c r="F2" s="548"/>
      <c r="G2" s="548"/>
      <c r="H2" s="548" t="s">
        <v>58</v>
      </c>
      <c r="I2" s="548"/>
      <c r="J2" s="548"/>
      <c r="K2" s="549" t="s">
        <v>57</v>
      </c>
      <c r="L2" s="549" t="s">
        <v>56</v>
      </c>
      <c r="M2" s="67"/>
    </row>
    <row r="3" spans="1:21" ht="17.25" customHeight="1">
      <c r="A3" s="557"/>
      <c r="B3" s="558"/>
      <c r="C3" s="558"/>
      <c r="D3" s="87" t="s">
        <v>28</v>
      </c>
      <c r="E3" s="86" t="s">
        <v>1</v>
      </c>
      <c r="F3" s="86" t="s">
        <v>2</v>
      </c>
      <c r="G3" s="86" t="s">
        <v>3</v>
      </c>
      <c r="H3" s="86" t="s">
        <v>1</v>
      </c>
      <c r="I3" s="86" t="s">
        <v>2</v>
      </c>
      <c r="J3" s="86" t="s">
        <v>3</v>
      </c>
      <c r="K3" s="550"/>
      <c r="L3" s="550"/>
      <c r="M3" s="67"/>
    </row>
    <row r="4" spans="1:21" ht="15.75" customHeight="1">
      <c r="A4" s="63" t="s">
        <v>36</v>
      </c>
      <c r="B4" s="85">
        <v>8</v>
      </c>
      <c r="C4" s="52">
        <v>139</v>
      </c>
      <c r="D4" s="52">
        <v>23</v>
      </c>
      <c r="E4" s="51">
        <v>300</v>
      </c>
      <c r="F4" s="50">
        <v>166</v>
      </c>
      <c r="G4" s="50">
        <v>134</v>
      </c>
      <c r="H4" s="51">
        <v>4125</v>
      </c>
      <c r="I4" s="50">
        <v>2150</v>
      </c>
      <c r="J4" s="50">
        <v>1975</v>
      </c>
      <c r="K4" s="78">
        <v>29.7</v>
      </c>
      <c r="L4" s="78">
        <v>13.8</v>
      </c>
    </row>
    <row r="5" spans="1:21" s="2" customFormat="1" ht="15.75" customHeight="1">
      <c r="A5" s="63" t="s">
        <v>37</v>
      </c>
      <c r="B5" s="85">
        <v>8</v>
      </c>
      <c r="C5" s="52">
        <v>143</v>
      </c>
      <c r="D5" s="52">
        <v>25</v>
      </c>
      <c r="E5" s="52">
        <v>301</v>
      </c>
      <c r="F5" s="52">
        <v>165</v>
      </c>
      <c r="G5" s="52">
        <v>136</v>
      </c>
      <c r="H5" s="52">
        <v>4052</v>
      </c>
      <c r="I5" s="52">
        <v>2089</v>
      </c>
      <c r="J5" s="52">
        <v>1963</v>
      </c>
      <c r="K5" s="78">
        <v>28.3</v>
      </c>
      <c r="L5" s="78">
        <v>13.4</v>
      </c>
    </row>
    <row r="6" spans="1:21" s="2" customFormat="1" ht="15.75" customHeight="1">
      <c r="A6" s="63" t="s">
        <v>55</v>
      </c>
      <c r="B6" s="85">
        <v>8</v>
      </c>
      <c r="C6" s="52">
        <v>146</v>
      </c>
      <c r="D6" s="52">
        <v>25</v>
      </c>
      <c r="E6" s="52">
        <v>305</v>
      </c>
      <c r="F6" s="52">
        <v>166</v>
      </c>
      <c r="G6" s="52">
        <v>139</v>
      </c>
      <c r="H6" s="52">
        <v>3939</v>
      </c>
      <c r="I6" s="52">
        <v>2005</v>
      </c>
      <c r="J6" s="52">
        <v>1934</v>
      </c>
      <c r="K6" s="78">
        <v>26.979452054794521</v>
      </c>
      <c r="L6" s="78">
        <v>12.914754098360655</v>
      </c>
    </row>
    <row r="7" spans="1:21" s="2" customFormat="1" ht="15.75" customHeight="1">
      <c r="A7" s="63" t="s">
        <v>39</v>
      </c>
      <c r="B7" s="85">
        <v>8</v>
      </c>
      <c r="C7" s="52">
        <v>143</v>
      </c>
      <c r="D7" s="52">
        <v>27</v>
      </c>
      <c r="E7" s="52">
        <v>304</v>
      </c>
      <c r="F7" s="52">
        <v>162</v>
      </c>
      <c r="G7" s="52">
        <v>142</v>
      </c>
      <c r="H7" s="52">
        <v>3810</v>
      </c>
      <c r="I7" s="52">
        <v>1928</v>
      </c>
      <c r="J7" s="52">
        <v>1882</v>
      </c>
      <c r="K7" s="78">
        <v>26.643356643356643</v>
      </c>
      <c r="L7" s="78">
        <v>12.532894736842104</v>
      </c>
    </row>
    <row r="8" spans="1:21" s="20" customFormat="1" ht="15.75" customHeight="1">
      <c r="A8" s="57" t="s">
        <v>54</v>
      </c>
      <c r="B8" s="84">
        <v>8</v>
      </c>
      <c r="C8" s="60">
        <f t="shared" ref="C8:J8" si="0">SUM(C10:C17)</f>
        <v>141</v>
      </c>
      <c r="D8" s="60">
        <f t="shared" si="0"/>
        <v>26</v>
      </c>
      <c r="E8" s="60">
        <f t="shared" si="0"/>
        <v>277</v>
      </c>
      <c r="F8" s="60">
        <f t="shared" si="0"/>
        <v>158</v>
      </c>
      <c r="G8" s="60">
        <f t="shared" si="0"/>
        <v>119</v>
      </c>
      <c r="H8" s="60">
        <f t="shared" si="0"/>
        <v>3786</v>
      </c>
      <c r="I8" s="60">
        <f t="shared" si="0"/>
        <v>1911</v>
      </c>
      <c r="J8" s="60">
        <f t="shared" si="0"/>
        <v>1875</v>
      </c>
      <c r="K8" s="83">
        <f>H8/C8</f>
        <v>26.851063829787233</v>
      </c>
      <c r="L8" s="83">
        <f>H8/E8</f>
        <v>13.667870036101084</v>
      </c>
      <c r="N8" s="21"/>
      <c r="O8" s="21"/>
      <c r="P8" s="21"/>
    </row>
    <row r="9" spans="1:21" ht="15.75" customHeight="1">
      <c r="A9" s="57"/>
      <c r="B9" s="82"/>
      <c r="C9" s="80"/>
      <c r="D9" s="80"/>
      <c r="E9" s="81"/>
      <c r="F9" s="80"/>
      <c r="G9" s="80"/>
      <c r="H9" s="81"/>
      <c r="I9" s="80"/>
      <c r="J9" s="80"/>
      <c r="K9" s="79"/>
      <c r="L9" s="79"/>
      <c r="M9" s="67"/>
    </row>
    <row r="10" spans="1:21" ht="15.75" customHeight="1">
      <c r="A10" s="53" t="s">
        <v>53</v>
      </c>
      <c r="B10" s="77"/>
      <c r="C10" s="51">
        <v>21</v>
      </c>
      <c r="D10" s="50">
        <v>3</v>
      </c>
      <c r="E10" s="52">
        <f t="shared" ref="E10:E17" si="1">F10+G10</f>
        <v>43</v>
      </c>
      <c r="F10" s="51">
        <v>21</v>
      </c>
      <c r="G10" s="50">
        <v>22</v>
      </c>
      <c r="H10" s="52">
        <f t="shared" ref="H10:H17" si="2">I10+J10</f>
        <v>596</v>
      </c>
      <c r="I10" s="62">
        <f t="shared" ref="I10:J17" si="3">C28+F28+I28</f>
        <v>310</v>
      </c>
      <c r="J10" s="62">
        <f t="shared" si="3"/>
        <v>286</v>
      </c>
      <c r="K10" s="78">
        <f t="shared" ref="K10:K17" si="4">H10/C10</f>
        <v>28.38095238095238</v>
      </c>
      <c r="L10" s="78">
        <f t="shared" ref="L10:L17" si="5">H10/E10</f>
        <v>13.86046511627907</v>
      </c>
    </row>
    <row r="11" spans="1:21" ht="15.75" customHeight="1">
      <c r="A11" s="53" t="s">
        <v>50</v>
      </c>
      <c r="B11" s="77"/>
      <c r="C11" s="51">
        <v>12</v>
      </c>
      <c r="D11" s="50">
        <v>2</v>
      </c>
      <c r="E11" s="52">
        <f t="shared" si="1"/>
        <v>25</v>
      </c>
      <c r="F11" s="51">
        <v>15</v>
      </c>
      <c r="G11" s="50">
        <v>10</v>
      </c>
      <c r="H11" s="52">
        <f t="shared" si="2"/>
        <v>321</v>
      </c>
      <c r="I11" s="62">
        <f t="shared" si="3"/>
        <v>157</v>
      </c>
      <c r="J11" s="62">
        <f t="shared" si="3"/>
        <v>164</v>
      </c>
      <c r="K11" s="78">
        <f t="shared" si="4"/>
        <v>26.75</v>
      </c>
      <c r="L11" s="78">
        <f t="shared" si="5"/>
        <v>12.84</v>
      </c>
    </row>
    <row r="12" spans="1:21" ht="15.75" customHeight="1">
      <c r="A12" s="53" t="s">
        <v>49</v>
      </c>
      <c r="B12" s="77"/>
      <c r="C12" s="51">
        <v>11</v>
      </c>
      <c r="D12" s="50">
        <v>2</v>
      </c>
      <c r="E12" s="52">
        <f t="shared" si="1"/>
        <v>22</v>
      </c>
      <c r="F12" s="51">
        <v>13</v>
      </c>
      <c r="G12" s="50">
        <v>9</v>
      </c>
      <c r="H12" s="52">
        <f t="shared" si="2"/>
        <v>266</v>
      </c>
      <c r="I12" s="62">
        <f t="shared" si="3"/>
        <v>130</v>
      </c>
      <c r="J12" s="62">
        <f t="shared" si="3"/>
        <v>136</v>
      </c>
      <c r="K12" s="78">
        <f t="shared" si="4"/>
        <v>24.181818181818183</v>
      </c>
      <c r="L12" s="78">
        <f t="shared" si="5"/>
        <v>12.090909090909092</v>
      </c>
    </row>
    <row r="13" spans="1:21" ht="15.75" customHeight="1">
      <c r="A13" s="53" t="s">
        <v>48</v>
      </c>
      <c r="B13" s="77"/>
      <c r="C13" s="51">
        <v>16</v>
      </c>
      <c r="D13" s="50">
        <v>4</v>
      </c>
      <c r="E13" s="52">
        <f t="shared" si="1"/>
        <v>29</v>
      </c>
      <c r="F13" s="51">
        <v>17</v>
      </c>
      <c r="G13" s="50">
        <v>12</v>
      </c>
      <c r="H13" s="52">
        <f t="shared" si="2"/>
        <v>406</v>
      </c>
      <c r="I13" s="62">
        <f t="shared" si="3"/>
        <v>208</v>
      </c>
      <c r="J13" s="62">
        <f t="shared" si="3"/>
        <v>198</v>
      </c>
      <c r="K13" s="78">
        <f t="shared" si="4"/>
        <v>25.375</v>
      </c>
      <c r="L13" s="78">
        <f t="shared" si="5"/>
        <v>14</v>
      </c>
    </row>
    <row r="14" spans="1:21" ht="15.75" customHeight="1">
      <c r="A14" s="53" t="s">
        <v>47</v>
      </c>
      <c r="B14" s="77"/>
      <c r="C14" s="51">
        <v>19</v>
      </c>
      <c r="D14" s="50">
        <v>4</v>
      </c>
      <c r="E14" s="52">
        <f t="shared" si="1"/>
        <v>34</v>
      </c>
      <c r="F14" s="51">
        <v>19</v>
      </c>
      <c r="G14" s="50">
        <v>15</v>
      </c>
      <c r="H14" s="52">
        <f t="shared" si="2"/>
        <v>497</v>
      </c>
      <c r="I14" s="62">
        <f t="shared" si="3"/>
        <v>262</v>
      </c>
      <c r="J14" s="62">
        <f t="shared" si="3"/>
        <v>235</v>
      </c>
      <c r="K14" s="78">
        <f t="shared" si="4"/>
        <v>26.157894736842106</v>
      </c>
      <c r="L14" s="78">
        <f t="shared" si="5"/>
        <v>14.617647058823529</v>
      </c>
    </row>
    <row r="15" spans="1:21" ht="15.75" customHeight="1">
      <c r="A15" s="53" t="s">
        <v>46</v>
      </c>
      <c r="B15" s="77"/>
      <c r="C15" s="51">
        <v>12</v>
      </c>
      <c r="D15" s="50">
        <v>2</v>
      </c>
      <c r="E15" s="52">
        <f t="shared" si="1"/>
        <v>25</v>
      </c>
      <c r="F15" s="51">
        <v>19</v>
      </c>
      <c r="G15" s="50">
        <v>6</v>
      </c>
      <c r="H15" s="52">
        <f t="shared" si="2"/>
        <v>311</v>
      </c>
      <c r="I15" s="62">
        <f t="shared" si="3"/>
        <v>156</v>
      </c>
      <c r="J15" s="62">
        <f t="shared" si="3"/>
        <v>155</v>
      </c>
      <c r="K15" s="78">
        <f t="shared" si="4"/>
        <v>25.916666666666668</v>
      </c>
      <c r="L15" s="78">
        <f t="shared" si="5"/>
        <v>12.44</v>
      </c>
    </row>
    <row r="16" spans="1:21" ht="15.75" customHeight="1">
      <c r="A16" s="53" t="s">
        <v>45</v>
      </c>
      <c r="B16" s="77"/>
      <c r="C16" s="51">
        <v>24</v>
      </c>
      <c r="D16" s="50">
        <v>5</v>
      </c>
      <c r="E16" s="52">
        <f t="shared" si="1"/>
        <v>47</v>
      </c>
      <c r="F16" s="51">
        <v>25</v>
      </c>
      <c r="G16" s="50">
        <v>22</v>
      </c>
      <c r="H16" s="52">
        <f t="shared" si="2"/>
        <v>645</v>
      </c>
      <c r="I16" s="62">
        <f t="shared" si="3"/>
        <v>330</v>
      </c>
      <c r="J16" s="62">
        <f t="shared" si="3"/>
        <v>315</v>
      </c>
      <c r="K16" s="78">
        <f t="shared" si="4"/>
        <v>26.875</v>
      </c>
      <c r="L16" s="78">
        <f t="shared" si="5"/>
        <v>13.723404255319149</v>
      </c>
    </row>
    <row r="17" spans="1:22" ht="15.75" customHeight="1" thickBot="1">
      <c r="A17" s="49" t="s">
        <v>44</v>
      </c>
      <c r="B17" s="77"/>
      <c r="C17" s="51">
        <v>26</v>
      </c>
      <c r="D17" s="50">
        <v>4</v>
      </c>
      <c r="E17" s="50">
        <f t="shared" si="1"/>
        <v>52</v>
      </c>
      <c r="F17" s="51">
        <v>29</v>
      </c>
      <c r="G17" s="50">
        <v>23</v>
      </c>
      <c r="H17" s="52">
        <f t="shared" si="2"/>
        <v>744</v>
      </c>
      <c r="I17" s="62">
        <f t="shared" si="3"/>
        <v>358</v>
      </c>
      <c r="J17" s="62">
        <f t="shared" si="3"/>
        <v>386</v>
      </c>
      <c r="K17" s="76">
        <f t="shared" si="4"/>
        <v>28.615384615384617</v>
      </c>
      <c r="L17" s="76">
        <f t="shared" si="5"/>
        <v>14.307692307692308</v>
      </c>
    </row>
    <row r="18" spans="1:22" ht="15.75" customHeight="1">
      <c r="A18" s="7"/>
      <c r="B18" s="74"/>
      <c r="C18" s="75"/>
      <c r="D18" s="74"/>
      <c r="E18" s="74"/>
      <c r="F18" s="74"/>
      <c r="G18" s="74"/>
      <c r="H18" s="73"/>
      <c r="I18" s="72"/>
      <c r="J18" s="72"/>
      <c r="K18" s="69"/>
      <c r="L18" s="69"/>
      <c r="M18" s="68"/>
      <c r="N18" s="68"/>
      <c r="O18" s="68"/>
      <c r="P18" s="68"/>
      <c r="Q18" s="68"/>
      <c r="R18" s="68"/>
      <c r="S18" s="68"/>
      <c r="T18" s="68"/>
      <c r="U18" s="68"/>
      <c r="V18" s="67"/>
    </row>
    <row r="19" spans="1:22" ht="15.75" customHeight="1" thickBot="1">
      <c r="A19" s="7"/>
      <c r="B19" s="71"/>
      <c r="C19" s="71"/>
      <c r="D19" s="71"/>
      <c r="E19" s="71"/>
      <c r="F19" s="71"/>
      <c r="G19" s="71"/>
      <c r="H19" s="70"/>
      <c r="I19" s="69"/>
      <c r="J19" s="69"/>
      <c r="K19" s="69"/>
      <c r="L19" s="69"/>
      <c r="M19" s="68"/>
      <c r="N19" s="68"/>
      <c r="O19" s="68"/>
      <c r="P19" s="68"/>
      <c r="Q19" s="68"/>
      <c r="R19" s="68"/>
      <c r="S19" s="68"/>
      <c r="T19" s="68"/>
      <c r="U19" s="68"/>
      <c r="V19" s="67"/>
    </row>
    <row r="20" spans="1:22" ht="17.25" customHeight="1">
      <c r="A20" s="551" t="s">
        <v>4</v>
      </c>
      <c r="B20" s="553" t="s">
        <v>30</v>
      </c>
      <c r="C20" s="553"/>
      <c r="D20" s="553"/>
      <c r="E20" s="554" t="s">
        <v>29</v>
      </c>
      <c r="F20" s="553"/>
      <c r="G20" s="553"/>
      <c r="H20" s="553" t="s">
        <v>27</v>
      </c>
      <c r="I20" s="553"/>
      <c r="J20" s="555"/>
      <c r="K20" s="5"/>
      <c r="L20" s="5"/>
    </row>
    <row r="21" spans="1:22" ht="17.25" customHeight="1">
      <c r="A21" s="552"/>
      <c r="B21" s="65" t="s">
        <v>1</v>
      </c>
      <c r="C21" s="65" t="s">
        <v>2</v>
      </c>
      <c r="D21" s="65" t="s">
        <v>3</v>
      </c>
      <c r="E21" s="66" t="s">
        <v>1</v>
      </c>
      <c r="F21" s="65" t="s">
        <v>2</v>
      </c>
      <c r="G21" s="65" t="s">
        <v>3</v>
      </c>
      <c r="H21" s="65" t="s">
        <v>1</v>
      </c>
      <c r="I21" s="65" t="s">
        <v>2</v>
      </c>
      <c r="J21" s="64" t="s">
        <v>3</v>
      </c>
      <c r="K21" s="5"/>
      <c r="L21" s="5"/>
    </row>
    <row r="22" spans="1:22" ht="15.75" customHeight="1">
      <c r="A22" s="63" t="s">
        <v>36</v>
      </c>
      <c r="B22" s="51">
        <v>1359</v>
      </c>
      <c r="C22" s="50">
        <v>710</v>
      </c>
      <c r="D22" s="50">
        <v>649</v>
      </c>
      <c r="E22" s="51">
        <v>1391</v>
      </c>
      <c r="F22" s="50">
        <v>710</v>
      </c>
      <c r="G22" s="50">
        <v>681</v>
      </c>
      <c r="H22" s="51">
        <v>1375</v>
      </c>
      <c r="I22" s="50">
        <v>730</v>
      </c>
      <c r="J22" s="50">
        <v>645</v>
      </c>
      <c r="K22" s="5"/>
      <c r="L22" s="5"/>
    </row>
    <row r="23" spans="1:22" s="2" customFormat="1" ht="15.75" customHeight="1">
      <c r="A23" s="63" t="s">
        <v>37</v>
      </c>
      <c r="B23" s="52">
        <v>1297</v>
      </c>
      <c r="C23" s="52">
        <v>661</v>
      </c>
      <c r="D23" s="52">
        <v>636</v>
      </c>
      <c r="E23" s="52">
        <v>1357</v>
      </c>
      <c r="F23" s="52">
        <v>713</v>
      </c>
      <c r="G23" s="52">
        <v>644</v>
      </c>
      <c r="H23" s="52">
        <v>1398</v>
      </c>
      <c r="I23" s="52">
        <v>715</v>
      </c>
      <c r="J23" s="52">
        <v>683</v>
      </c>
      <c r="K23" s="62"/>
      <c r="L23" s="61"/>
    </row>
    <row r="24" spans="1:22" s="2" customFormat="1" ht="15.75" customHeight="1">
      <c r="A24" s="63" t="s">
        <v>38</v>
      </c>
      <c r="B24" s="52">
        <v>1282</v>
      </c>
      <c r="C24" s="52">
        <v>634</v>
      </c>
      <c r="D24" s="52">
        <v>648</v>
      </c>
      <c r="E24" s="52">
        <v>1299</v>
      </c>
      <c r="F24" s="52">
        <v>660</v>
      </c>
      <c r="G24" s="52">
        <v>639</v>
      </c>
      <c r="H24" s="52">
        <v>1358</v>
      </c>
      <c r="I24" s="52">
        <v>711</v>
      </c>
      <c r="J24" s="52">
        <v>647</v>
      </c>
      <c r="K24" s="62"/>
      <c r="L24" s="61"/>
    </row>
    <row r="25" spans="1:22" s="2" customFormat="1" ht="15.75" customHeight="1">
      <c r="A25" s="63" t="s">
        <v>39</v>
      </c>
      <c r="B25" s="52">
        <v>1232</v>
      </c>
      <c r="C25" s="52">
        <v>634</v>
      </c>
      <c r="D25" s="52">
        <v>598</v>
      </c>
      <c r="E25" s="52">
        <v>1283</v>
      </c>
      <c r="F25" s="52">
        <v>635</v>
      </c>
      <c r="G25" s="52">
        <v>648</v>
      </c>
      <c r="H25" s="52">
        <v>1295</v>
      </c>
      <c r="I25" s="52">
        <v>659</v>
      </c>
      <c r="J25" s="52">
        <v>636</v>
      </c>
      <c r="K25" s="62"/>
      <c r="L25" s="61"/>
    </row>
    <row r="26" spans="1:22" s="20" customFormat="1" ht="15.75" customHeight="1">
      <c r="A26" s="57" t="s">
        <v>52</v>
      </c>
      <c r="B26" s="60">
        <f t="shared" ref="B26:J26" si="6">SUM(B28:B35)</f>
        <v>1266</v>
      </c>
      <c r="C26" s="60">
        <f t="shared" si="6"/>
        <v>635</v>
      </c>
      <c r="D26" s="60">
        <f t="shared" si="6"/>
        <v>631</v>
      </c>
      <c r="E26" s="60">
        <f t="shared" si="6"/>
        <v>1235</v>
      </c>
      <c r="F26" s="60">
        <f t="shared" si="6"/>
        <v>640</v>
      </c>
      <c r="G26" s="60">
        <f t="shared" si="6"/>
        <v>595</v>
      </c>
      <c r="H26" s="60">
        <f t="shared" si="6"/>
        <v>1285</v>
      </c>
      <c r="I26" s="60">
        <f t="shared" si="6"/>
        <v>636</v>
      </c>
      <c r="J26" s="60">
        <f t="shared" si="6"/>
        <v>649</v>
      </c>
      <c r="K26" s="59"/>
      <c r="L26" s="58"/>
    </row>
    <row r="27" spans="1:22" ht="15.75" customHeight="1">
      <c r="A27" s="57"/>
      <c r="B27" s="56"/>
      <c r="C27" s="55"/>
      <c r="D27" s="55"/>
      <c r="E27" s="56"/>
      <c r="F27" s="55"/>
      <c r="G27" s="55"/>
      <c r="H27" s="56"/>
      <c r="I27" s="55"/>
      <c r="J27" s="55"/>
      <c r="K27" s="54"/>
      <c r="L27" s="5"/>
    </row>
    <row r="28" spans="1:22" ht="15.75" customHeight="1">
      <c r="A28" s="53" t="s">
        <v>51</v>
      </c>
      <c r="B28" s="52">
        <f t="shared" ref="B28:B35" si="7">SUM(C28:D28)</f>
        <v>203</v>
      </c>
      <c r="C28" s="51">
        <v>115</v>
      </c>
      <c r="D28" s="50">
        <v>88</v>
      </c>
      <c r="E28" s="51">
        <f t="shared" ref="E28:E35" si="8">SUM(F28:G28)</f>
        <v>194</v>
      </c>
      <c r="F28" s="51">
        <v>96</v>
      </c>
      <c r="G28" s="50">
        <v>98</v>
      </c>
      <c r="H28" s="51">
        <f t="shared" ref="H28:H35" si="9">SUM(I28:J28)</f>
        <v>199</v>
      </c>
      <c r="I28" s="51">
        <v>99</v>
      </c>
      <c r="J28" s="50">
        <v>100</v>
      </c>
      <c r="K28" s="5"/>
      <c r="L28" s="5"/>
    </row>
    <row r="29" spans="1:22" ht="15.75" customHeight="1">
      <c r="A29" s="53" t="s">
        <v>50</v>
      </c>
      <c r="B29" s="52">
        <f t="shared" si="7"/>
        <v>98</v>
      </c>
      <c r="C29" s="51">
        <v>47</v>
      </c>
      <c r="D29" s="50">
        <v>51</v>
      </c>
      <c r="E29" s="51">
        <f t="shared" si="8"/>
        <v>97</v>
      </c>
      <c r="F29" s="51">
        <v>46</v>
      </c>
      <c r="G29" s="50">
        <v>51</v>
      </c>
      <c r="H29" s="51">
        <f t="shared" si="9"/>
        <v>126</v>
      </c>
      <c r="I29" s="51">
        <v>64</v>
      </c>
      <c r="J29" s="50">
        <v>62</v>
      </c>
      <c r="K29" s="5"/>
      <c r="L29" s="5"/>
    </row>
    <row r="30" spans="1:22" ht="15.75" customHeight="1">
      <c r="A30" s="53" t="s">
        <v>49</v>
      </c>
      <c r="B30" s="52">
        <f t="shared" si="7"/>
        <v>97</v>
      </c>
      <c r="C30" s="51">
        <v>43</v>
      </c>
      <c r="D30" s="50">
        <v>54</v>
      </c>
      <c r="E30" s="51">
        <f t="shared" si="8"/>
        <v>94</v>
      </c>
      <c r="F30" s="51">
        <v>49</v>
      </c>
      <c r="G30" s="50">
        <v>45</v>
      </c>
      <c r="H30" s="51">
        <f t="shared" si="9"/>
        <v>75</v>
      </c>
      <c r="I30" s="51">
        <v>38</v>
      </c>
      <c r="J30" s="50">
        <v>37</v>
      </c>
      <c r="K30" s="5"/>
      <c r="L30" s="5"/>
    </row>
    <row r="31" spans="1:22" ht="15.75" customHeight="1">
      <c r="A31" s="53" t="s">
        <v>48</v>
      </c>
      <c r="B31" s="52">
        <f t="shared" si="7"/>
        <v>128</v>
      </c>
      <c r="C31" s="51">
        <v>66</v>
      </c>
      <c r="D31" s="50">
        <v>62</v>
      </c>
      <c r="E31" s="51">
        <f t="shared" si="8"/>
        <v>150</v>
      </c>
      <c r="F31" s="51">
        <v>70</v>
      </c>
      <c r="G31" s="50">
        <v>80</v>
      </c>
      <c r="H31" s="51">
        <f t="shared" si="9"/>
        <v>128</v>
      </c>
      <c r="I31" s="51">
        <v>72</v>
      </c>
      <c r="J31" s="50">
        <v>56</v>
      </c>
      <c r="K31" s="5"/>
      <c r="L31" s="5"/>
    </row>
    <row r="32" spans="1:22" ht="15.75" customHeight="1">
      <c r="A32" s="53" t="s">
        <v>47</v>
      </c>
      <c r="B32" s="52">
        <f t="shared" si="7"/>
        <v>161</v>
      </c>
      <c r="C32" s="51">
        <v>75</v>
      </c>
      <c r="D32" s="50">
        <v>86</v>
      </c>
      <c r="E32" s="51">
        <f t="shared" si="8"/>
        <v>162</v>
      </c>
      <c r="F32" s="51">
        <v>91</v>
      </c>
      <c r="G32" s="50">
        <v>71</v>
      </c>
      <c r="H32" s="51">
        <f t="shared" si="9"/>
        <v>174</v>
      </c>
      <c r="I32" s="51">
        <v>96</v>
      </c>
      <c r="J32" s="50">
        <v>78</v>
      </c>
      <c r="K32" s="5"/>
      <c r="L32" s="5"/>
    </row>
    <row r="33" spans="1:12" ht="15.75" customHeight="1">
      <c r="A33" s="53" t="s">
        <v>46</v>
      </c>
      <c r="B33" s="52">
        <f t="shared" si="7"/>
        <v>118</v>
      </c>
      <c r="C33" s="51">
        <v>62</v>
      </c>
      <c r="D33" s="50">
        <v>56</v>
      </c>
      <c r="E33" s="51">
        <f t="shared" si="8"/>
        <v>103</v>
      </c>
      <c r="F33" s="51">
        <v>57</v>
      </c>
      <c r="G33" s="50">
        <v>46</v>
      </c>
      <c r="H33" s="51">
        <f t="shared" si="9"/>
        <v>90</v>
      </c>
      <c r="I33" s="51">
        <v>37</v>
      </c>
      <c r="J33" s="50">
        <v>53</v>
      </c>
      <c r="K33" s="5"/>
      <c r="L33" s="5"/>
    </row>
    <row r="34" spans="1:12" ht="15.75" customHeight="1">
      <c r="A34" s="53" t="s">
        <v>45</v>
      </c>
      <c r="B34" s="52">
        <f t="shared" si="7"/>
        <v>217</v>
      </c>
      <c r="C34" s="51">
        <v>108</v>
      </c>
      <c r="D34" s="50">
        <v>109</v>
      </c>
      <c r="E34" s="51">
        <f t="shared" si="8"/>
        <v>195</v>
      </c>
      <c r="F34" s="51">
        <v>109</v>
      </c>
      <c r="G34" s="50">
        <v>86</v>
      </c>
      <c r="H34" s="51">
        <f t="shared" si="9"/>
        <v>233</v>
      </c>
      <c r="I34" s="51">
        <v>113</v>
      </c>
      <c r="J34" s="50">
        <v>120</v>
      </c>
      <c r="K34" s="5"/>
      <c r="L34" s="5"/>
    </row>
    <row r="35" spans="1:12" ht="15.75" customHeight="1" thickBot="1">
      <c r="A35" s="49" t="s">
        <v>44</v>
      </c>
      <c r="B35" s="48">
        <f t="shared" si="7"/>
        <v>244</v>
      </c>
      <c r="C35" s="48">
        <v>119</v>
      </c>
      <c r="D35" s="47">
        <v>125</v>
      </c>
      <c r="E35" s="47">
        <f t="shared" si="8"/>
        <v>240</v>
      </c>
      <c r="F35" s="48">
        <v>122</v>
      </c>
      <c r="G35" s="47">
        <v>118</v>
      </c>
      <c r="H35" s="47">
        <f t="shared" si="9"/>
        <v>260</v>
      </c>
      <c r="I35" s="48">
        <v>117</v>
      </c>
      <c r="J35" s="47">
        <v>143</v>
      </c>
      <c r="K35" s="5"/>
      <c r="L35" s="5"/>
    </row>
    <row r="36" spans="1:12" ht="15.75" customHeight="1">
      <c r="A36" s="7" t="s">
        <v>43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</sheetData>
  <mergeCells count="11">
    <mergeCell ref="H2:J2"/>
    <mergeCell ref="K2:K3"/>
    <mergeCell ref="L2:L3"/>
    <mergeCell ref="A20:A21"/>
    <mergeCell ref="B20:D20"/>
    <mergeCell ref="E20:G20"/>
    <mergeCell ref="H20:J20"/>
    <mergeCell ref="A2:A3"/>
    <mergeCell ref="B2:B3"/>
    <mergeCell ref="C2:C3"/>
    <mergeCell ref="E2:G2"/>
  </mergeCells>
  <phoneticPr fontId="3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6E75-A53C-4EE4-800A-5B999FD5089A}">
  <dimension ref="A1:C78"/>
  <sheetViews>
    <sheetView view="pageBreakPreview" zoomScaleNormal="100" zoomScaleSheetLayoutView="100" workbookViewId="0"/>
  </sheetViews>
  <sheetFormatPr defaultColWidth="9" defaultRowHeight="13.2"/>
  <cols>
    <col min="1" max="1" width="20.69921875" style="2" customWidth="1"/>
    <col min="2" max="2" width="35" style="2" customWidth="1"/>
    <col min="3" max="3" width="27.3984375" style="2" customWidth="1"/>
    <col min="4" max="16384" width="9" style="2"/>
  </cols>
  <sheetData>
    <row r="1" spans="1:3" ht="29.25" customHeight="1" thickBot="1">
      <c r="A1" s="779" t="s">
        <v>642</v>
      </c>
      <c r="B1" s="779"/>
      <c r="C1" s="514" t="s">
        <v>641</v>
      </c>
    </row>
    <row r="2" spans="1:3" s="61" customFormat="1" ht="13.5" customHeight="1">
      <c r="A2" s="513" t="s">
        <v>386</v>
      </c>
      <c r="B2" s="512" t="s">
        <v>640</v>
      </c>
      <c r="C2" s="511" t="s">
        <v>639</v>
      </c>
    </row>
    <row r="3" spans="1:3" ht="13.5" customHeight="1">
      <c r="A3" s="510" t="s">
        <v>638</v>
      </c>
      <c r="B3" s="509"/>
      <c r="C3" s="508"/>
    </row>
    <row r="4" spans="1:3" ht="13.5" customHeight="1">
      <c r="A4" s="503" t="s">
        <v>637</v>
      </c>
      <c r="B4" s="502" t="s">
        <v>636</v>
      </c>
      <c r="C4" s="501" t="s">
        <v>635</v>
      </c>
    </row>
    <row r="5" spans="1:3" ht="13.5" customHeight="1">
      <c r="A5" s="503" t="s">
        <v>561</v>
      </c>
      <c r="B5" s="502" t="s">
        <v>634</v>
      </c>
      <c r="C5" s="501" t="s">
        <v>633</v>
      </c>
    </row>
    <row r="6" spans="1:3" ht="13.5" customHeight="1">
      <c r="A6" s="503"/>
      <c r="B6" s="502"/>
      <c r="C6" s="501" t="s">
        <v>632</v>
      </c>
    </row>
    <row r="7" spans="1:3" ht="13.5" customHeight="1">
      <c r="A7" s="503" t="s">
        <v>551</v>
      </c>
      <c r="B7" s="502" t="s">
        <v>631</v>
      </c>
      <c r="C7" s="501" t="s">
        <v>630</v>
      </c>
    </row>
    <row r="8" spans="1:3" ht="13.5" customHeight="1">
      <c r="A8" s="503" t="s">
        <v>603</v>
      </c>
      <c r="B8" s="502" t="s">
        <v>629</v>
      </c>
      <c r="C8" s="501" t="s">
        <v>628</v>
      </c>
    </row>
    <row r="9" spans="1:3" ht="13.5" customHeight="1">
      <c r="A9" s="503" t="s">
        <v>523</v>
      </c>
      <c r="B9" s="502" t="s">
        <v>627</v>
      </c>
      <c r="C9" s="501" t="s">
        <v>626</v>
      </c>
    </row>
    <row r="10" spans="1:3" ht="13.5" customHeight="1">
      <c r="A10" s="507" t="s">
        <v>625</v>
      </c>
      <c r="B10" s="502"/>
      <c r="C10" s="501"/>
    </row>
    <row r="11" spans="1:3" ht="13.5" customHeight="1">
      <c r="A11" s="503" t="s">
        <v>588</v>
      </c>
      <c r="B11" s="502" t="s">
        <v>624</v>
      </c>
      <c r="C11" s="501" t="s">
        <v>623</v>
      </c>
    </row>
    <row r="12" spans="1:3" ht="13.5" customHeight="1">
      <c r="A12" s="503" t="s">
        <v>588</v>
      </c>
      <c r="B12" s="502" t="s">
        <v>622</v>
      </c>
      <c r="C12" s="501" t="s">
        <v>511</v>
      </c>
    </row>
    <row r="13" spans="1:3" ht="13.5" customHeight="1">
      <c r="A13" s="503" t="s">
        <v>575</v>
      </c>
      <c r="B13" s="502" t="s">
        <v>621</v>
      </c>
      <c r="C13" s="501" t="s">
        <v>521</v>
      </c>
    </row>
    <row r="14" spans="1:3" ht="13.5" customHeight="1">
      <c r="A14" s="503" t="s">
        <v>573</v>
      </c>
      <c r="B14" s="502" t="s">
        <v>620</v>
      </c>
      <c r="C14" s="501" t="s">
        <v>521</v>
      </c>
    </row>
    <row r="15" spans="1:3" ht="13.5" customHeight="1">
      <c r="A15" s="503" t="s">
        <v>561</v>
      </c>
      <c r="B15" s="502" t="s">
        <v>619</v>
      </c>
      <c r="C15" s="501" t="s">
        <v>564</v>
      </c>
    </row>
    <row r="16" spans="1:3" ht="13.5" customHeight="1">
      <c r="A16" s="503" t="s">
        <v>523</v>
      </c>
      <c r="B16" s="502" t="s">
        <v>618</v>
      </c>
      <c r="C16" s="501" t="s">
        <v>617</v>
      </c>
    </row>
    <row r="17" spans="1:3" ht="13.5" customHeight="1">
      <c r="A17" s="503" t="s">
        <v>523</v>
      </c>
      <c r="B17" s="502" t="s">
        <v>616</v>
      </c>
      <c r="C17" s="501" t="s">
        <v>615</v>
      </c>
    </row>
    <row r="18" spans="1:3" ht="13.5" customHeight="1">
      <c r="A18" s="503" t="s">
        <v>523</v>
      </c>
      <c r="B18" s="502" t="s">
        <v>614</v>
      </c>
      <c r="C18" s="501" t="s">
        <v>613</v>
      </c>
    </row>
    <row r="19" spans="1:3" ht="13.5" customHeight="1">
      <c r="A19" s="503" t="s">
        <v>523</v>
      </c>
      <c r="B19" s="502" t="s">
        <v>612</v>
      </c>
      <c r="C19" s="501" t="s">
        <v>521</v>
      </c>
    </row>
    <row r="20" spans="1:3" ht="13.5" customHeight="1">
      <c r="A20" s="503" t="s">
        <v>523</v>
      </c>
      <c r="B20" s="502" t="s">
        <v>611</v>
      </c>
      <c r="C20" s="501" t="s">
        <v>526</v>
      </c>
    </row>
    <row r="21" spans="1:3" ht="13.5" customHeight="1">
      <c r="A21" s="503" t="s">
        <v>523</v>
      </c>
      <c r="B21" s="502" t="s">
        <v>610</v>
      </c>
      <c r="C21" s="501" t="s">
        <v>609</v>
      </c>
    </row>
    <row r="22" spans="1:3" ht="13.5" customHeight="1">
      <c r="A22" s="507" t="s">
        <v>608</v>
      </c>
      <c r="B22" s="502"/>
      <c r="C22" s="501"/>
    </row>
    <row r="23" spans="1:3" ht="13.5" customHeight="1">
      <c r="A23" s="503" t="s">
        <v>603</v>
      </c>
      <c r="B23" s="502" t="s">
        <v>607</v>
      </c>
      <c r="C23" s="501" t="s">
        <v>521</v>
      </c>
    </row>
    <row r="24" spans="1:3" ht="13.5" customHeight="1">
      <c r="A24" s="503" t="s">
        <v>603</v>
      </c>
      <c r="B24" s="502" t="s">
        <v>606</v>
      </c>
      <c r="C24" s="501" t="s">
        <v>511</v>
      </c>
    </row>
    <row r="25" spans="1:3" ht="13.5" customHeight="1">
      <c r="A25" s="503" t="s">
        <v>603</v>
      </c>
      <c r="B25" s="502" t="s">
        <v>605</v>
      </c>
      <c r="C25" s="501" t="s">
        <v>604</v>
      </c>
    </row>
    <row r="26" spans="1:3" ht="13.5" customHeight="1">
      <c r="A26" s="503" t="s">
        <v>603</v>
      </c>
      <c r="B26" s="502" t="s">
        <v>602</v>
      </c>
      <c r="C26" s="501" t="s">
        <v>601</v>
      </c>
    </row>
    <row r="27" spans="1:3" ht="13.5" customHeight="1">
      <c r="A27" s="503" t="s">
        <v>598</v>
      </c>
      <c r="B27" s="502" t="s">
        <v>600</v>
      </c>
      <c r="C27" s="501" t="s">
        <v>521</v>
      </c>
    </row>
    <row r="28" spans="1:3" ht="13.5" customHeight="1">
      <c r="A28" s="503" t="s">
        <v>598</v>
      </c>
      <c r="B28" s="502" t="s">
        <v>599</v>
      </c>
      <c r="C28" s="501" t="s">
        <v>519</v>
      </c>
    </row>
    <row r="29" spans="1:3" ht="13.5" customHeight="1">
      <c r="A29" s="503" t="s">
        <v>598</v>
      </c>
      <c r="B29" s="502" t="s">
        <v>597</v>
      </c>
      <c r="C29" s="501" t="s">
        <v>596</v>
      </c>
    </row>
    <row r="30" spans="1:3" ht="13.5" customHeight="1">
      <c r="A30" s="503" t="s">
        <v>588</v>
      </c>
      <c r="B30" s="502" t="s">
        <v>595</v>
      </c>
      <c r="C30" s="501" t="s">
        <v>511</v>
      </c>
    </row>
    <row r="31" spans="1:3" ht="13.5" customHeight="1">
      <c r="A31" s="503" t="s">
        <v>588</v>
      </c>
      <c r="B31" s="502" t="s">
        <v>594</v>
      </c>
      <c r="C31" s="501" t="s">
        <v>582</v>
      </c>
    </row>
    <row r="32" spans="1:3" ht="13.5" customHeight="1">
      <c r="A32" s="503" t="s">
        <v>588</v>
      </c>
      <c r="B32" s="502" t="s">
        <v>593</v>
      </c>
      <c r="C32" s="501" t="s">
        <v>592</v>
      </c>
    </row>
    <row r="33" spans="1:3" ht="13.5" customHeight="1">
      <c r="A33" s="503" t="s">
        <v>588</v>
      </c>
      <c r="B33" s="502" t="s">
        <v>591</v>
      </c>
      <c r="C33" s="501" t="s">
        <v>590</v>
      </c>
    </row>
    <row r="34" spans="1:3" ht="13.5" customHeight="1">
      <c r="A34" s="503" t="s">
        <v>588</v>
      </c>
      <c r="B34" s="502" t="s">
        <v>589</v>
      </c>
      <c r="C34" s="501" t="s">
        <v>562</v>
      </c>
    </row>
    <row r="35" spans="1:3" ht="13.5" customHeight="1">
      <c r="A35" s="503" t="s">
        <v>588</v>
      </c>
      <c r="B35" s="502" t="s">
        <v>587</v>
      </c>
      <c r="C35" s="501" t="s">
        <v>586</v>
      </c>
    </row>
    <row r="36" spans="1:3" ht="13.5" customHeight="1">
      <c r="A36" s="503" t="s">
        <v>577</v>
      </c>
      <c r="B36" s="502" t="s">
        <v>585</v>
      </c>
      <c r="C36" s="501" t="s">
        <v>584</v>
      </c>
    </row>
    <row r="37" spans="1:3" ht="13.5" customHeight="1">
      <c r="A37" s="503" t="s">
        <v>577</v>
      </c>
      <c r="B37" s="502" t="s">
        <v>583</v>
      </c>
      <c r="C37" s="501" t="s">
        <v>582</v>
      </c>
    </row>
    <row r="38" spans="1:3" ht="13.5" customHeight="1">
      <c r="A38" s="503" t="s">
        <v>577</v>
      </c>
      <c r="B38" s="502" t="s">
        <v>581</v>
      </c>
      <c r="C38" s="501" t="s">
        <v>580</v>
      </c>
    </row>
    <row r="39" spans="1:3" ht="13.5" customHeight="1">
      <c r="A39" s="503" t="s">
        <v>577</v>
      </c>
      <c r="B39" s="502" t="s">
        <v>579</v>
      </c>
      <c r="C39" s="501" t="s">
        <v>578</v>
      </c>
    </row>
    <row r="40" spans="1:3" ht="13.5" customHeight="1">
      <c r="A40" s="503" t="s">
        <v>577</v>
      </c>
      <c r="B40" s="502" t="s">
        <v>576</v>
      </c>
      <c r="C40" s="501" t="s">
        <v>511</v>
      </c>
    </row>
    <row r="41" spans="1:3" ht="13.5" customHeight="1">
      <c r="A41" s="503" t="s">
        <v>575</v>
      </c>
      <c r="B41" s="502" t="s">
        <v>574</v>
      </c>
      <c r="C41" s="501" t="s">
        <v>511</v>
      </c>
    </row>
    <row r="42" spans="1:3" ht="13.5" customHeight="1">
      <c r="A42" s="503" t="s">
        <v>573</v>
      </c>
      <c r="B42" s="502" t="s">
        <v>572</v>
      </c>
      <c r="C42" s="501" t="s">
        <v>521</v>
      </c>
    </row>
    <row r="43" spans="1:3" ht="13.5" customHeight="1">
      <c r="A43" s="503" t="s">
        <v>571</v>
      </c>
      <c r="B43" s="502" t="s">
        <v>570</v>
      </c>
      <c r="C43" s="501" t="s">
        <v>564</v>
      </c>
    </row>
    <row r="44" spans="1:3" ht="13.5" customHeight="1">
      <c r="A44" s="503" t="s">
        <v>561</v>
      </c>
      <c r="B44" s="502" t="s">
        <v>569</v>
      </c>
      <c r="C44" s="501" t="s">
        <v>564</v>
      </c>
    </row>
    <row r="45" spans="1:3" ht="13.5" customHeight="1">
      <c r="A45" s="503" t="s">
        <v>561</v>
      </c>
      <c r="B45" s="502" t="s">
        <v>568</v>
      </c>
      <c r="C45" s="501" t="s">
        <v>564</v>
      </c>
    </row>
    <row r="46" spans="1:3" ht="13.5" customHeight="1">
      <c r="A46" s="503" t="s">
        <v>561</v>
      </c>
      <c r="B46" s="502" t="s">
        <v>567</v>
      </c>
      <c r="C46" s="501" t="s">
        <v>564</v>
      </c>
    </row>
    <row r="47" spans="1:3" ht="13.5" customHeight="1">
      <c r="A47" s="503" t="s">
        <v>561</v>
      </c>
      <c r="B47" s="502" t="s">
        <v>566</v>
      </c>
      <c r="C47" s="501" t="s">
        <v>564</v>
      </c>
    </row>
    <row r="48" spans="1:3" ht="13.5" customHeight="1">
      <c r="A48" s="503" t="s">
        <v>561</v>
      </c>
      <c r="B48" s="502" t="s">
        <v>565</v>
      </c>
      <c r="C48" s="501" t="s">
        <v>564</v>
      </c>
    </row>
    <row r="49" spans="1:3" ht="13.5" customHeight="1">
      <c r="A49" s="503" t="s">
        <v>561</v>
      </c>
      <c r="B49" s="502" t="s">
        <v>563</v>
      </c>
      <c r="C49" s="501" t="s">
        <v>562</v>
      </c>
    </row>
    <row r="50" spans="1:3" ht="13.5" customHeight="1">
      <c r="A50" s="503" t="s">
        <v>561</v>
      </c>
      <c r="B50" s="502" t="s">
        <v>560</v>
      </c>
      <c r="C50" s="501" t="s">
        <v>559</v>
      </c>
    </row>
    <row r="51" spans="1:3" ht="13.5" customHeight="1">
      <c r="A51" s="503" t="s">
        <v>558</v>
      </c>
      <c r="B51" s="502" t="s">
        <v>557</v>
      </c>
      <c r="C51" s="501" t="s">
        <v>556</v>
      </c>
    </row>
    <row r="52" spans="1:3" ht="13.5" customHeight="1">
      <c r="A52" s="503" t="s">
        <v>551</v>
      </c>
      <c r="B52" s="502" t="s">
        <v>555</v>
      </c>
      <c r="C52" s="501" t="s">
        <v>554</v>
      </c>
    </row>
    <row r="53" spans="1:3" ht="13.5" customHeight="1">
      <c r="A53" s="503" t="s">
        <v>551</v>
      </c>
      <c r="B53" s="502" t="s">
        <v>553</v>
      </c>
      <c r="C53" s="501" t="s">
        <v>552</v>
      </c>
    </row>
    <row r="54" spans="1:3" ht="13.5" customHeight="1">
      <c r="A54" s="503" t="s">
        <v>551</v>
      </c>
      <c r="B54" s="502" t="s">
        <v>550</v>
      </c>
      <c r="C54" s="501" t="s">
        <v>549</v>
      </c>
    </row>
    <row r="55" spans="1:3" ht="13.5" customHeight="1">
      <c r="A55" s="503" t="s">
        <v>523</v>
      </c>
      <c r="B55" s="502" t="s">
        <v>548</v>
      </c>
      <c r="C55" s="501" t="s">
        <v>547</v>
      </c>
    </row>
    <row r="56" spans="1:3" ht="13.5" customHeight="1">
      <c r="A56" s="503" t="s">
        <v>523</v>
      </c>
      <c r="B56" s="502" t="s">
        <v>546</v>
      </c>
      <c r="C56" s="501" t="s">
        <v>511</v>
      </c>
    </row>
    <row r="57" spans="1:3" ht="13.5" customHeight="1">
      <c r="A57" s="503" t="s">
        <v>523</v>
      </c>
      <c r="B57" s="502" t="s">
        <v>545</v>
      </c>
      <c r="C57" s="501" t="s">
        <v>544</v>
      </c>
    </row>
    <row r="58" spans="1:3" ht="13.5" customHeight="1">
      <c r="A58" s="503" t="s">
        <v>523</v>
      </c>
      <c r="B58" s="502" t="s">
        <v>543</v>
      </c>
      <c r="C58" s="501" t="s">
        <v>542</v>
      </c>
    </row>
    <row r="59" spans="1:3" ht="13.5" customHeight="1">
      <c r="A59" s="503" t="s">
        <v>523</v>
      </c>
      <c r="B59" s="502" t="s">
        <v>541</v>
      </c>
      <c r="C59" s="501" t="s">
        <v>540</v>
      </c>
    </row>
    <row r="60" spans="1:3" ht="13.5" customHeight="1">
      <c r="A60" s="503" t="s">
        <v>523</v>
      </c>
      <c r="B60" s="502" t="s">
        <v>539</v>
      </c>
      <c r="C60" s="501" t="s">
        <v>538</v>
      </c>
    </row>
    <row r="61" spans="1:3" ht="13.5" customHeight="1">
      <c r="A61" s="503" t="s">
        <v>523</v>
      </c>
      <c r="B61" s="502" t="s">
        <v>537</v>
      </c>
      <c r="C61" s="501" t="s">
        <v>536</v>
      </c>
    </row>
    <row r="62" spans="1:3" ht="13.5" customHeight="1">
      <c r="A62" s="503" t="s">
        <v>523</v>
      </c>
      <c r="B62" s="502" t="s">
        <v>535</v>
      </c>
      <c r="C62" s="501" t="s">
        <v>534</v>
      </c>
    </row>
    <row r="63" spans="1:3" ht="13.5" customHeight="1">
      <c r="A63" s="503" t="s">
        <v>523</v>
      </c>
      <c r="B63" s="502" t="s">
        <v>533</v>
      </c>
      <c r="C63" s="501" t="s">
        <v>532</v>
      </c>
    </row>
    <row r="64" spans="1:3" ht="13.5" customHeight="1">
      <c r="A64" s="503" t="s">
        <v>523</v>
      </c>
      <c r="B64" s="502" t="s">
        <v>531</v>
      </c>
      <c r="C64" s="501" t="s">
        <v>530</v>
      </c>
    </row>
    <row r="65" spans="1:3" ht="13.5" customHeight="1">
      <c r="A65" s="503" t="s">
        <v>523</v>
      </c>
      <c r="B65" s="502" t="s">
        <v>529</v>
      </c>
      <c r="C65" s="501" t="s">
        <v>528</v>
      </c>
    </row>
    <row r="66" spans="1:3" ht="13.5" customHeight="1">
      <c r="A66" s="503" t="s">
        <v>523</v>
      </c>
      <c r="B66" s="502" t="s">
        <v>527</v>
      </c>
      <c r="C66" s="501" t="s">
        <v>526</v>
      </c>
    </row>
    <row r="67" spans="1:3" ht="13.5" customHeight="1">
      <c r="A67" s="503" t="s">
        <v>523</v>
      </c>
      <c r="B67" s="502" t="s">
        <v>525</v>
      </c>
      <c r="C67" s="501" t="s">
        <v>524</v>
      </c>
    </row>
    <row r="68" spans="1:3" ht="13.5" customHeight="1">
      <c r="A68" s="503" t="s">
        <v>523</v>
      </c>
      <c r="B68" s="502" t="s">
        <v>522</v>
      </c>
      <c r="C68" s="501" t="s">
        <v>521</v>
      </c>
    </row>
    <row r="69" spans="1:3" ht="13.5" customHeight="1">
      <c r="A69" s="503" t="s">
        <v>504</v>
      </c>
      <c r="B69" s="502" t="s">
        <v>520</v>
      </c>
      <c r="C69" s="501" t="s">
        <v>519</v>
      </c>
    </row>
    <row r="70" spans="1:3" ht="13.5" customHeight="1">
      <c r="A70" s="503" t="s">
        <v>504</v>
      </c>
      <c r="B70" s="502" t="s">
        <v>518</v>
      </c>
      <c r="C70" s="501" t="s">
        <v>517</v>
      </c>
    </row>
    <row r="71" spans="1:3" ht="13.5" customHeight="1">
      <c r="A71" s="506" t="s">
        <v>504</v>
      </c>
      <c r="B71" s="505" t="s">
        <v>516</v>
      </c>
      <c r="C71" s="504" t="s">
        <v>515</v>
      </c>
    </row>
    <row r="72" spans="1:3" ht="13.5" customHeight="1">
      <c r="A72" s="503" t="s">
        <v>504</v>
      </c>
      <c r="B72" s="502" t="s">
        <v>514</v>
      </c>
      <c r="C72" s="501" t="s">
        <v>513</v>
      </c>
    </row>
    <row r="73" spans="1:3" ht="13.5" customHeight="1">
      <c r="A73" s="503" t="s">
        <v>504</v>
      </c>
      <c r="B73" s="502" t="s">
        <v>512</v>
      </c>
      <c r="C73" s="501" t="s">
        <v>511</v>
      </c>
    </row>
    <row r="74" spans="1:3" ht="13.5" customHeight="1">
      <c r="A74" s="503" t="s">
        <v>504</v>
      </c>
      <c r="B74" s="502" t="s">
        <v>510</v>
      </c>
      <c r="C74" s="501" t="s">
        <v>509</v>
      </c>
    </row>
    <row r="75" spans="1:3" ht="13.5" customHeight="1">
      <c r="A75" s="503" t="s">
        <v>504</v>
      </c>
      <c r="B75" s="502" t="s">
        <v>508</v>
      </c>
      <c r="C75" s="501" t="s">
        <v>507</v>
      </c>
    </row>
    <row r="76" spans="1:3" ht="13.5" customHeight="1">
      <c r="A76" s="503" t="s">
        <v>504</v>
      </c>
      <c r="B76" s="502" t="s">
        <v>506</v>
      </c>
      <c r="C76" s="501" t="s">
        <v>505</v>
      </c>
    </row>
    <row r="77" spans="1:3" s="61" customFormat="1" ht="13.5" customHeight="1" thickBot="1">
      <c r="A77" s="500" t="s">
        <v>504</v>
      </c>
      <c r="B77" s="499" t="s">
        <v>503</v>
      </c>
      <c r="C77" s="498" t="s">
        <v>502</v>
      </c>
    </row>
    <row r="78" spans="1:3">
      <c r="A78" s="2" t="s">
        <v>501</v>
      </c>
    </row>
  </sheetData>
  <mergeCells count="1">
    <mergeCell ref="A1:B1"/>
  </mergeCells>
  <phoneticPr fontId="3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54" max="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9465-622F-419F-B354-F89B09B5D3F6}">
  <dimension ref="A1:G9"/>
  <sheetViews>
    <sheetView view="pageBreakPreview" zoomScaleNormal="85" zoomScaleSheetLayoutView="100" workbookViewId="0"/>
  </sheetViews>
  <sheetFormatPr defaultColWidth="9" defaultRowHeight="18"/>
  <cols>
    <col min="1" max="1" width="13.59765625" style="516" customWidth="1"/>
    <col min="2" max="2" width="19" style="515" customWidth="1"/>
    <col min="3" max="3" width="14.3984375" style="515" customWidth="1"/>
    <col min="4" max="6" width="8.09765625" style="515" customWidth="1"/>
    <col min="7" max="7" width="14.8984375" style="515" customWidth="1"/>
    <col min="8" max="16384" width="9" style="515"/>
  </cols>
  <sheetData>
    <row r="1" spans="1:7" ht="29.25" customHeight="1">
      <c r="A1" s="528" t="s">
        <v>646</v>
      </c>
      <c r="B1" s="527"/>
      <c r="C1" s="526"/>
      <c r="D1" s="526"/>
      <c r="E1" s="526"/>
      <c r="F1" s="525"/>
    </row>
    <row r="2" spans="1:7" ht="29.25" customHeight="1" thickBot="1">
      <c r="A2" s="528"/>
      <c r="B2" s="527" t="s">
        <v>322</v>
      </c>
      <c r="C2" s="527"/>
      <c r="D2" s="526"/>
      <c r="E2" s="526"/>
      <c r="F2" s="526"/>
      <c r="G2" s="525"/>
    </row>
    <row r="3" spans="1:7" s="517" customFormat="1" ht="19.5" customHeight="1">
      <c r="A3" s="524" t="s">
        <v>645</v>
      </c>
      <c r="B3" s="523" t="s">
        <v>644</v>
      </c>
    </row>
    <row r="4" spans="1:7" s="517" customFormat="1" ht="19.5" customHeight="1">
      <c r="A4" s="522" t="s">
        <v>317</v>
      </c>
      <c r="B4" s="365">
        <v>1181</v>
      </c>
    </row>
    <row r="5" spans="1:7" s="521" customFormat="1" ht="19.5" customHeight="1">
      <c r="A5" s="522" t="s">
        <v>109</v>
      </c>
      <c r="B5" s="365">
        <v>1206</v>
      </c>
    </row>
    <row r="6" spans="1:7" s="521" customFormat="1" ht="19.5" customHeight="1">
      <c r="A6" s="522" t="s">
        <v>108</v>
      </c>
      <c r="B6" s="365">
        <v>1763</v>
      </c>
    </row>
    <row r="7" spans="1:7" s="521" customFormat="1" ht="19.5" customHeight="1">
      <c r="A7" s="522" t="s">
        <v>107</v>
      </c>
      <c r="B7" s="365">
        <v>1454</v>
      </c>
    </row>
    <row r="8" spans="1:7" s="519" customFormat="1" ht="19.5" customHeight="1" thickBot="1">
      <c r="A8" s="520" t="s">
        <v>119</v>
      </c>
      <c r="B8" s="363">
        <v>1449</v>
      </c>
    </row>
    <row r="9" spans="1:7" s="517" customFormat="1" ht="19.5" customHeight="1">
      <c r="A9" s="518" t="s">
        <v>643</v>
      </c>
      <c r="B9" s="362"/>
      <c r="C9" s="362"/>
      <c r="D9" s="362"/>
      <c r="E9" s="362"/>
      <c r="F9" s="362"/>
      <c r="G9" s="362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23F1-379C-445A-89B7-D614127C61B2}">
  <dimension ref="A1:IO29"/>
  <sheetViews>
    <sheetView showOutlineSymbols="0" view="pageBreakPreview" zoomScaleNormal="115" zoomScaleSheetLayoutView="100" workbookViewId="0"/>
  </sheetViews>
  <sheetFormatPr defaultColWidth="9" defaultRowHeight="14.4"/>
  <cols>
    <col min="1" max="1" width="15" style="118" customWidth="1"/>
    <col min="2" max="15" width="5.8984375" style="117" customWidth="1"/>
    <col min="16" max="16" width="4.8984375" style="117" customWidth="1"/>
    <col min="17" max="18" width="4.69921875" style="117" customWidth="1"/>
    <col min="19" max="20" width="9.3984375" style="117" bestFit="1" customWidth="1"/>
    <col min="21" max="21" width="9.69921875" style="117" customWidth="1"/>
    <col min="22" max="16384" width="9" style="117"/>
  </cols>
  <sheetData>
    <row r="1" spans="1:249" ht="29.25" customHeight="1" thickBot="1">
      <c r="A1" s="163" t="s">
        <v>116</v>
      </c>
      <c r="O1" s="162" t="s">
        <v>115</v>
      </c>
    </row>
    <row r="2" spans="1:249" s="145" customFormat="1" ht="22.5" customHeight="1">
      <c r="A2" s="567" t="s">
        <v>106</v>
      </c>
      <c r="B2" s="569" t="s">
        <v>0</v>
      </c>
      <c r="C2" s="571" t="s">
        <v>114</v>
      </c>
      <c r="D2" s="573" t="s">
        <v>113</v>
      </c>
      <c r="E2" s="574"/>
      <c r="F2" s="575"/>
      <c r="G2" s="564" t="s">
        <v>112</v>
      </c>
      <c r="H2" s="565"/>
      <c r="I2" s="566"/>
      <c r="J2" s="564" t="s">
        <v>111</v>
      </c>
      <c r="K2" s="565"/>
      <c r="L2" s="566"/>
      <c r="M2" s="562" t="s">
        <v>110</v>
      </c>
      <c r="N2" s="563"/>
      <c r="O2" s="563"/>
    </row>
    <row r="3" spans="1:249" s="145" customFormat="1" ht="22.5" customHeight="1">
      <c r="A3" s="568"/>
      <c r="B3" s="570"/>
      <c r="C3" s="572"/>
      <c r="D3" s="160" t="s">
        <v>1</v>
      </c>
      <c r="E3" s="160" t="s">
        <v>2</v>
      </c>
      <c r="F3" s="160" t="s">
        <v>3</v>
      </c>
      <c r="G3" s="160" t="s">
        <v>1</v>
      </c>
      <c r="H3" s="160" t="s">
        <v>2</v>
      </c>
      <c r="I3" s="160" t="s">
        <v>3</v>
      </c>
      <c r="J3" s="160" t="s">
        <v>1</v>
      </c>
      <c r="K3" s="160" t="s">
        <v>2</v>
      </c>
      <c r="L3" s="160" t="s">
        <v>3</v>
      </c>
      <c r="M3" s="161" t="s">
        <v>1</v>
      </c>
      <c r="N3" s="160" t="s">
        <v>2</v>
      </c>
      <c r="O3" s="159" t="s">
        <v>3</v>
      </c>
    </row>
    <row r="4" spans="1:249" s="145" customFormat="1" ht="22.5" customHeight="1">
      <c r="A4" s="149" t="s">
        <v>651</v>
      </c>
      <c r="B4" s="158">
        <v>69</v>
      </c>
      <c r="C4" s="158">
        <v>224</v>
      </c>
      <c r="D4" s="158">
        <v>2283</v>
      </c>
      <c r="E4" s="158">
        <v>912</v>
      </c>
      <c r="F4" s="158">
        <v>1371</v>
      </c>
      <c r="G4" s="158">
        <v>752</v>
      </c>
      <c r="H4" s="158">
        <v>265</v>
      </c>
      <c r="I4" s="158">
        <v>487</v>
      </c>
      <c r="J4" s="158">
        <v>742</v>
      </c>
      <c r="K4" s="158">
        <v>331</v>
      </c>
      <c r="L4" s="158">
        <v>411</v>
      </c>
      <c r="M4" s="158">
        <v>789</v>
      </c>
      <c r="N4" s="158">
        <v>316</v>
      </c>
      <c r="O4" s="158">
        <v>473</v>
      </c>
    </row>
    <row r="5" spans="1:249" s="137" customFormat="1" ht="22.5" customHeight="1">
      <c r="A5" s="144" t="s">
        <v>108</v>
      </c>
      <c r="B5" s="157">
        <v>69</v>
      </c>
      <c r="C5" s="156">
        <v>223</v>
      </c>
      <c r="D5" s="156">
        <v>2255</v>
      </c>
      <c r="E5" s="156">
        <v>927</v>
      </c>
      <c r="F5" s="156">
        <v>1328</v>
      </c>
      <c r="G5" s="156">
        <v>785</v>
      </c>
      <c r="H5" s="156">
        <v>337</v>
      </c>
      <c r="I5" s="156">
        <v>448</v>
      </c>
      <c r="J5" s="156">
        <v>740</v>
      </c>
      <c r="K5" s="156">
        <v>260</v>
      </c>
      <c r="L5" s="156">
        <v>480</v>
      </c>
      <c r="M5" s="156">
        <v>730</v>
      </c>
      <c r="N5" s="156">
        <v>330</v>
      </c>
      <c r="O5" s="156">
        <v>400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</row>
    <row r="6" spans="1:249" s="137" customFormat="1" ht="22.5" customHeight="1">
      <c r="A6" s="142" t="s">
        <v>107</v>
      </c>
      <c r="B6" s="156">
        <v>68</v>
      </c>
      <c r="C6" s="156">
        <v>225</v>
      </c>
      <c r="D6" s="156">
        <v>2209</v>
      </c>
      <c r="E6" s="156">
        <v>891</v>
      </c>
      <c r="F6" s="156">
        <v>1318</v>
      </c>
      <c r="G6" s="156">
        <v>729</v>
      </c>
      <c r="H6" s="156">
        <v>306</v>
      </c>
      <c r="I6" s="156">
        <v>423</v>
      </c>
      <c r="J6" s="156">
        <v>758</v>
      </c>
      <c r="K6" s="156">
        <v>327</v>
      </c>
      <c r="L6" s="156">
        <v>431</v>
      </c>
      <c r="M6" s="156">
        <v>722</v>
      </c>
      <c r="N6" s="156">
        <v>258</v>
      </c>
      <c r="O6" s="156">
        <v>464</v>
      </c>
      <c r="P6" s="155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</row>
    <row r="7" spans="1:249" s="132" customFormat="1" ht="22.5" customHeight="1">
      <c r="A7" s="142" t="s">
        <v>98</v>
      </c>
      <c r="B7" s="156">
        <v>67</v>
      </c>
      <c r="C7" s="156">
        <v>223</v>
      </c>
      <c r="D7" s="156">
        <v>2192</v>
      </c>
      <c r="E7" s="156">
        <v>954</v>
      </c>
      <c r="F7" s="156">
        <v>1238</v>
      </c>
      <c r="G7" s="156">
        <v>728</v>
      </c>
      <c r="H7" s="156">
        <v>330</v>
      </c>
      <c r="I7" s="156">
        <v>398</v>
      </c>
      <c r="J7" s="156">
        <v>718</v>
      </c>
      <c r="K7" s="156">
        <v>302</v>
      </c>
      <c r="L7" s="156">
        <v>416</v>
      </c>
      <c r="M7" s="156">
        <v>746</v>
      </c>
      <c r="N7" s="156">
        <v>322</v>
      </c>
      <c r="O7" s="156">
        <v>424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</row>
    <row r="8" spans="1:249" s="132" customFormat="1" ht="22.5" customHeight="1">
      <c r="A8" s="136" t="s">
        <v>97</v>
      </c>
      <c r="B8" s="154">
        <f t="shared" ref="B8:O8" si="0">SUM(B10:B13)</f>
        <v>69</v>
      </c>
      <c r="C8" s="154">
        <f t="shared" si="0"/>
        <v>202</v>
      </c>
      <c r="D8" s="154">
        <f t="shared" si="0"/>
        <v>2096</v>
      </c>
      <c r="E8" s="154">
        <f t="shared" si="0"/>
        <v>894</v>
      </c>
      <c r="F8" s="154">
        <f t="shared" si="0"/>
        <v>1202</v>
      </c>
      <c r="G8" s="154">
        <f t="shared" si="0"/>
        <v>677</v>
      </c>
      <c r="H8" s="154">
        <f t="shared" si="0"/>
        <v>279</v>
      </c>
      <c r="I8" s="154">
        <f t="shared" si="0"/>
        <v>398</v>
      </c>
      <c r="J8" s="154">
        <f t="shared" si="0"/>
        <v>712</v>
      </c>
      <c r="K8" s="154">
        <f t="shared" si="0"/>
        <v>322</v>
      </c>
      <c r="L8" s="154">
        <f t="shared" si="0"/>
        <v>390</v>
      </c>
      <c r="M8" s="154">
        <f t="shared" si="0"/>
        <v>707</v>
      </c>
      <c r="N8" s="154">
        <f t="shared" si="0"/>
        <v>293</v>
      </c>
      <c r="O8" s="154">
        <f t="shared" si="0"/>
        <v>414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</row>
    <row r="9" spans="1:249" ht="22.5" customHeight="1">
      <c r="A9" s="131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28"/>
      <c r="Q9" s="128"/>
      <c r="R9" s="128"/>
      <c r="S9" s="128"/>
      <c r="T9" s="153"/>
      <c r="U9" s="153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</row>
    <row r="10" spans="1:249" ht="22.5" customHeight="1">
      <c r="A10" s="125" t="s">
        <v>96</v>
      </c>
      <c r="B10" s="127">
        <v>15</v>
      </c>
      <c r="C10" s="126">
        <v>43</v>
      </c>
      <c r="D10" s="126">
        <v>561</v>
      </c>
      <c r="E10" s="126">
        <v>274</v>
      </c>
      <c r="F10" s="126">
        <v>287</v>
      </c>
      <c r="G10" s="126">
        <v>186</v>
      </c>
      <c r="H10" s="126">
        <v>86</v>
      </c>
      <c r="I10" s="126">
        <v>100</v>
      </c>
      <c r="J10" s="126">
        <v>187</v>
      </c>
      <c r="K10" s="126">
        <v>98</v>
      </c>
      <c r="L10" s="126">
        <v>89</v>
      </c>
      <c r="M10" s="126">
        <v>188</v>
      </c>
      <c r="N10" s="126">
        <v>90</v>
      </c>
      <c r="O10" s="126">
        <v>98</v>
      </c>
    </row>
    <row r="11" spans="1:249" ht="22.5" customHeight="1">
      <c r="A11" s="125" t="s">
        <v>94</v>
      </c>
      <c r="B11" s="124">
        <v>23</v>
      </c>
      <c r="C11" s="123">
        <v>68</v>
      </c>
      <c r="D11" s="123">
        <v>791</v>
      </c>
      <c r="E11" s="123">
        <v>364</v>
      </c>
      <c r="F11" s="123">
        <v>427</v>
      </c>
      <c r="G11" s="123">
        <v>240</v>
      </c>
      <c r="H11" s="123">
        <v>99</v>
      </c>
      <c r="I11" s="123">
        <v>141</v>
      </c>
      <c r="J11" s="123">
        <v>277</v>
      </c>
      <c r="K11" s="123">
        <v>142</v>
      </c>
      <c r="L11" s="123">
        <v>135</v>
      </c>
      <c r="M11" s="123">
        <v>274</v>
      </c>
      <c r="N11" s="123">
        <v>123</v>
      </c>
      <c r="O11" s="123">
        <v>151</v>
      </c>
    </row>
    <row r="12" spans="1:249" ht="22.5" customHeight="1">
      <c r="A12" s="125" t="s">
        <v>92</v>
      </c>
      <c r="B12" s="124">
        <v>13</v>
      </c>
      <c r="C12" s="123">
        <v>30</v>
      </c>
      <c r="D12" s="123">
        <v>66</v>
      </c>
      <c r="E12" s="123">
        <v>43</v>
      </c>
      <c r="F12" s="123">
        <v>23</v>
      </c>
      <c r="G12" s="123">
        <v>29</v>
      </c>
      <c r="H12" s="123">
        <v>20</v>
      </c>
      <c r="I12" s="123">
        <v>9</v>
      </c>
      <c r="J12" s="123">
        <v>17</v>
      </c>
      <c r="K12" s="123">
        <v>12</v>
      </c>
      <c r="L12" s="123">
        <v>5</v>
      </c>
      <c r="M12" s="123">
        <v>20</v>
      </c>
      <c r="N12" s="123">
        <v>11</v>
      </c>
      <c r="O12" s="123">
        <v>9</v>
      </c>
    </row>
    <row r="13" spans="1:249" ht="22.5" customHeight="1" thickBot="1">
      <c r="A13" s="122" t="s">
        <v>89</v>
      </c>
      <c r="B13" s="121">
        <v>18</v>
      </c>
      <c r="C13" s="120">
        <v>61</v>
      </c>
      <c r="D13" s="120">
        <v>678</v>
      </c>
      <c r="E13" s="120">
        <v>213</v>
      </c>
      <c r="F13" s="120">
        <v>465</v>
      </c>
      <c r="G13" s="120">
        <v>222</v>
      </c>
      <c r="H13" s="120">
        <v>74</v>
      </c>
      <c r="I13" s="120">
        <v>148</v>
      </c>
      <c r="J13" s="120">
        <v>231</v>
      </c>
      <c r="K13" s="120">
        <v>70</v>
      </c>
      <c r="L13" s="120">
        <v>161</v>
      </c>
      <c r="M13" s="120">
        <v>225</v>
      </c>
      <c r="N13" s="120">
        <v>69</v>
      </c>
      <c r="O13" s="120">
        <v>156</v>
      </c>
    </row>
    <row r="14" spans="1:249" ht="22.5" customHeight="1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S14" s="151"/>
    </row>
    <row r="15" spans="1:249" ht="22.5" customHeight="1" thickBot="1">
      <c r="D15" s="151"/>
      <c r="H15" s="152"/>
      <c r="J15" s="151"/>
      <c r="M15" s="151"/>
      <c r="S15" s="151"/>
    </row>
    <row r="16" spans="1:249" s="145" customFormat="1" ht="22.5" customHeight="1">
      <c r="A16" s="576" t="s">
        <v>106</v>
      </c>
      <c r="B16" s="578" t="s">
        <v>105</v>
      </c>
      <c r="C16" s="579"/>
      <c r="D16" s="580"/>
      <c r="E16" s="581" t="s">
        <v>104</v>
      </c>
      <c r="F16" s="583" t="s">
        <v>103</v>
      </c>
      <c r="G16" s="585" t="s">
        <v>102</v>
      </c>
      <c r="H16" s="586"/>
    </row>
    <row r="17" spans="1:241" s="145" customFormat="1" ht="22.5" customHeight="1">
      <c r="A17" s="577"/>
      <c r="B17" s="150" t="s">
        <v>1</v>
      </c>
      <c r="C17" s="150" t="s">
        <v>2</v>
      </c>
      <c r="D17" s="150" t="s">
        <v>3</v>
      </c>
      <c r="E17" s="582"/>
      <c r="F17" s="584"/>
      <c r="G17" s="587"/>
      <c r="H17" s="588"/>
    </row>
    <row r="18" spans="1:241" s="145" customFormat="1" ht="22.5" customHeight="1">
      <c r="A18" s="149" t="s">
        <v>652</v>
      </c>
      <c r="B18" s="148">
        <v>1</v>
      </c>
      <c r="C18" s="148" t="s">
        <v>101</v>
      </c>
      <c r="D18" s="148">
        <v>1</v>
      </c>
      <c r="E18" s="147">
        <v>1227</v>
      </c>
      <c r="F18" s="147">
        <v>1056</v>
      </c>
      <c r="G18" s="146"/>
      <c r="H18" s="146"/>
    </row>
    <row r="19" spans="1:241" s="137" customFormat="1" ht="22.5" customHeight="1">
      <c r="A19" s="144" t="s">
        <v>100</v>
      </c>
      <c r="B19" s="143">
        <v>2</v>
      </c>
      <c r="C19" s="141">
        <v>1</v>
      </c>
      <c r="D19" s="141">
        <v>1</v>
      </c>
      <c r="E19" s="140">
        <v>1215</v>
      </c>
      <c r="F19" s="140">
        <v>1040</v>
      </c>
      <c r="G19" s="139"/>
      <c r="H19" s="139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</row>
    <row r="20" spans="1:241" s="137" customFormat="1" ht="22.5" customHeight="1">
      <c r="A20" s="142" t="s">
        <v>99</v>
      </c>
      <c r="B20" s="141">
        <v>1</v>
      </c>
      <c r="C20" s="141">
        <v>1</v>
      </c>
      <c r="D20" s="141">
        <v>0</v>
      </c>
      <c r="E20" s="140">
        <v>1224</v>
      </c>
      <c r="F20" s="140">
        <v>985</v>
      </c>
      <c r="G20" s="139"/>
      <c r="H20" s="139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</row>
    <row r="21" spans="1:241" s="132" customFormat="1" ht="22.5" customHeight="1">
      <c r="A21" s="142" t="s">
        <v>98</v>
      </c>
      <c r="B21" s="141">
        <v>1</v>
      </c>
      <c r="C21" s="141">
        <v>1</v>
      </c>
      <c r="D21" s="141">
        <v>0</v>
      </c>
      <c r="E21" s="140">
        <v>1199</v>
      </c>
      <c r="F21" s="140">
        <v>993</v>
      </c>
      <c r="G21" s="134"/>
      <c r="H21" s="134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</row>
    <row r="22" spans="1:241" s="132" customFormat="1" ht="22.5" customHeight="1">
      <c r="A22" s="136" t="s">
        <v>97</v>
      </c>
      <c r="B22" s="135">
        <f>SUM(B24:B27)</f>
        <v>6</v>
      </c>
      <c r="C22" s="135">
        <f>SUM(C24:C27)</f>
        <v>0</v>
      </c>
      <c r="D22" s="135">
        <f>SUM(D24:D27)</f>
        <v>4</v>
      </c>
      <c r="E22" s="135">
        <f>SUM(E24:E27)</f>
        <v>1164</v>
      </c>
      <c r="F22" s="135">
        <f>SUM(F24:F27)</f>
        <v>932</v>
      </c>
      <c r="G22" s="134"/>
      <c r="H22" s="134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</row>
    <row r="23" spans="1:241" ht="22.5" customHeight="1">
      <c r="A23" s="131"/>
      <c r="B23" s="130"/>
      <c r="C23" s="130"/>
      <c r="D23" s="130"/>
      <c r="E23" s="130"/>
      <c r="F23" s="130"/>
      <c r="G23" s="129"/>
      <c r="H23" s="129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</row>
    <row r="24" spans="1:241" ht="22.5" customHeight="1">
      <c r="A24" s="125" t="s">
        <v>96</v>
      </c>
      <c r="B24" s="127">
        <v>0</v>
      </c>
      <c r="C24" s="126">
        <v>0</v>
      </c>
      <c r="D24" s="126">
        <v>0</v>
      </c>
      <c r="E24" s="126">
        <v>408</v>
      </c>
      <c r="F24" s="126">
        <v>153</v>
      </c>
      <c r="G24" s="560" t="s">
        <v>95</v>
      </c>
      <c r="H24" s="560"/>
    </row>
    <row r="25" spans="1:241" ht="22.5" customHeight="1">
      <c r="A25" s="125" t="s">
        <v>94</v>
      </c>
      <c r="B25" s="124">
        <v>0</v>
      </c>
      <c r="C25" s="123">
        <v>0</v>
      </c>
      <c r="D25" s="123">
        <v>0</v>
      </c>
      <c r="E25" s="123">
        <v>338</v>
      </c>
      <c r="F25" s="123">
        <v>453</v>
      </c>
      <c r="G25" s="560" t="s">
        <v>93</v>
      </c>
      <c r="H25" s="560"/>
    </row>
    <row r="26" spans="1:241" ht="22.5" customHeight="1">
      <c r="A26" s="125" t="s">
        <v>92</v>
      </c>
      <c r="B26" s="124">
        <v>6</v>
      </c>
      <c r="C26" s="123" t="s">
        <v>91</v>
      </c>
      <c r="D26" s="123">
        <v>4</v>
      </c>
      <c r="E26" s="123">
        <v>66</v>
      </c>
      <c r="F26" s="123">
        <v>0</v>
      </c>
      <c r="G26" s="560" t="s">
        <v>90</v>
      </c>
      <c r="H26" s="560"/>
    </row>
    <row r="27" spans="1:241" ht="22.5" customHeight="1" thickBot="1">
      <c r="A27" s="122" t="s">
        <v>89</v>
      </c>
      <c r="B27" s="121">
        <v>0</v>
      </c>
      <c r="C27" s="120">
        <v>0</v>
      </c>
      <c r="D27" s="120">
        <v>0</v>
      </c>
      <c r="E27" s="120">
        <v>352</v>
      </c>
      <c r="F27" s="120">
        <v>326</v>
      </c>
      <c r="G27" s="561" t="s">
        <v>88</v>
      </c>
      <c r="H27" s="561"/>
    </row>
    <row r="28" spans="1:241" ht="22.5" customHeight="1">
      <c r="A28" s="119" t="s">
        <v>87</v>
      </c>
    </row>
    <row r="29" spans="1:241" ht="24" customHeight="1">
      <c r="A29" s="118" t="s">
        <v>86</v>
      </c>
    </row>
  </sheetData>
  <mergeCells count="16">
    <mergeCell ref="A16:A17"/>
    <mergeCell ref="B16:D16"/>
    <mergeCell ref="E16:E17"/>
    <mergeCell ref="F16:F17"/>
    <mergeCell ref="G16:H17"/>
    <mergeCell ref="A2:A3"/>
    <mergeCell ref="B2:B3"/>
    <mergeCell ref="C2:C3"/>
    <mergeCell ref="D2:F2"/>
    <mergeCell ref="G2:I2"/>
    <mergeCell ref="G24:H24"/>
    <mergeCell ref="G25:H25"/>
    <mergeCell ref="G26:H26"/>
    <mergeCell ref="G27:H27"/>
    <mergeCell ref="M2:O2"/>
    <mergeCell ref="J2:L2"/>
  </mergeCells>
  <phoneticPr fontId="3"/>
  <pageMargins left="0.55118110236220474" right="0.55118110236220474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F160-768E-407E-82C3-2839F87D128D}">
  <dimension ref="A1:V22"/>
  <sheetViews>
    <sheetView view="pageBreakPreview" zoomScaleNormal="130" zoomScaleSheetLayoutView="100" workbookViewId="0">
      <pane ySplit="3" topLeftCell="A4" activePane="bottomLeft" state="frozen"/>
      <selection pane="bottomLeft"/>
    </sheetView>
  </sheetViews>
  <sheetFormatPr defaultColWidth="9" defaultRowHeight="13.2"/>
  <cols>
    <col min="1" max="1" width="14" style="1" customWidth="1"/>
    <col min="2" max="2" width="4.3984375" style="1" customWidth="1"/>
    <col min="3" max="3" width="4.69921875" style="1" customWidth="1"/>
    <col min="4" max="18" width="5" style="1" customWidth="1"/>
    <col min="19" max="16384" width="9" style="1"/>
  </cols>
  <sheetData>
    <row r="1" spans="1:22" ht="28.95" customHeight="1" thickBot="1">
      <c r="A1" s="116" t="s">
        <v>85</v>
      </c>
      <c r="B1" s="114"/>
      <c r="C1" s="114"/>
      <c r="D1" s="114"/>
      <c r="E1" s="115"/>
      <c r="F1" s="114"/>
      <c r="G1" s="114"/>
      <c r="H1" s="114"/>
      <c r="I1" s="114"/>
      <c r="J1" s="113"/>
      <c r="K1" s="113"/>
      <c r="L1" s="113"/>
      <c r="M1" s="113"/>
      <c r="N1" s="113"/>
      <c r="O1" s="113"/>
      <c r="P1" s="113"/>
      <c r="Q1" s="113"/>
      <c r="R1" s="112" t="s">
        <v>34</v>
      </c>
    </row>
    <row r="2" spans="1:22" ht="17.25" customHeight="1">
      <c r="A2" s="591" t="s">
        <v>4</v>
      </c>
      <c r="B2" s="593" t="s">
        <v>84</v>
      </c>
      <c r="C2" s="595" t="s">
        <v>0</v>
      </c>
      <c r="D2" s="589" t="s">
        <v>83</v>
      </c>
      <c r="E2" s="589"/>
      <c r="F2" s="589"/>
      <c r="G2" s="589" t="s">
        <v>82</v>
      </c>
      <c r="H2" s="589"/>
      <c r="I2" s="589"/>
      <c r="J2" s="593" t="s">
        <v>81</v>
      </c>
      <c r="K2" s="589"/>
      <c r="L2" s="589"/>
      <c r="M2" s="589" t="s">
        <v>80</v>
      </c>
      <c r="N2" s="589"/>
      <c r="O2" s="589"/>
      <c r="P2" s="589" t="s">
        <v>79</v>
      </c>
      <c r="Q2" s="589"/>
      <c r="R2" s="590"/>
    </row>
    <row r="3" spans="1:22" ht="17.25" customHeight="1">
      <c r="A3" s="592"/>
      <c r="B3" s="594"/>
      <c r="C3" s="596"/>
      <c r="D3" s="110" t="s">
        <v>1</v>
      </c>
      <c r="E3" s="110" t="s">
        <v>2</v>
      </c>
      <c r="F3" s="110" t="s">
        <v>3</v>
      </c>
      <c r="G3" s="110" t="s">
        <v>1</v>
      </c>
      <c r="H3" s="110" t="s">
        <v>2</v>
      </c>
      <c r="I3" s="110" t="s">
        <v>3</v>
      </c>
      <c r="J3" s="111" t="s">
        <v>1</v>
      </c>
      <c r="K3" s="110" t="s">
        <v>2</v>
      </c>
      <c r="L3" s="110" t="s">
        <v>3</v>
      </c>
      <c r="M3" s="110" t="s">
        <v>1</v>
      </c>
      <c r="N3" s="110" t="s">
        <v>2</v>
      </c>
      <c r="O3" s="110" t="s">
        <v>3</v>
      </c>
      <c r="P3" s="110" t="s">
        <v>1</v>
      </c>
      <c r="Q3" s="110" t="s">
        <v>2</v>
      </c>
      <c r="R3" s="109" t="s">
        <v>3</v>
      </c>
    </row>
    <row r="4" spans="1:22" ht="17.25" customHeight="1">
      <c r="A4" s="106" t="s">
        <v>78</v>
      </c>
      <c r="B4" s="96">
        <v>13</v>
      </c>
      <c r="C4" s="96">
        <v>110</v>
      </c>
      <c r="D4" s="96">
        <v>256</v>
      </c>
      <c r="E4" s="96">
        <v>40</v>
      </c>
      <c r="F4" s="108">
        <v>216</v>
      </c>
      <c r="G4" s="96">
        <v>2432</v>
      </c>
      <c r="H4" s="96">
        <v>1221</v>
      </c>
      <c r="I4" s="108">
        <v>1211</v>
      </c>
      <c r="J4" s="96">
        <v>785</v>
      </c>
      <c r="K4" s="96">
        <v>369</v>
      </c>
      <c r="L4" s="108">
        <v>416</v>
      </c>
      <c r="M4" s="96">
        <v>806</v>
      </c>
      <c r="N4" s="96">
        <v>404</v>
      </c>
      <c r="O4" s="108">
        <v>402</v>
      </c>
      <c r="P4" s="96">
        <v>841</v>
      </c>
      <c r="Q4" s="96">
        <v>448</v>
      </c>
      <c r="R4" s="107">
        <v>393</v>
      </c>
    </row>
    <row r="5" spans="1:22" ht="17.25" customHeight="1">
      <c r="A5" s="106" t="s">
        <v>77</v>
      </c>
      <c r="B5" s="96">
        <v>13</v>
      </c>
      <c r="C5" s="96">
        <v>108</v>
      </c>
      <c r="D5" s="96">
        <v>250</v>
      </c>
      <c r="E5" s="96">
        <v>38</v>
      </c>
      <c r="F5" s="108">
        <v>212</v>
      </c>
      <c r="G5" s="96">
        <v>2244</v>
      </c>
      <c r="H5" s="96">
        <v>1131</v>
      </c>
      <c r="I5" s="108">
        <v>1113</v>
      </c>
      <c r="J5" s="96">
        <v>699</v>
      </c>
      <c r="K5" s="96">
        <v>371</v>
      </c>
      <c r="L5" s="108">
        <v>328</v>
      </c>
      <c r="M5" s="96">
        <v>747</v>
      </c>
      <c r="N5" s="96">
        <v>362</v>
      </c>
      <c r="O5" s="108">
        <v>385</v>
      </c>
      <c r="P5" s="96">
        <v>798</v>
      </c>
      <c r="Q5" s="96">
        <v>398</v>
      </c>
      <c r="R5" s="107">
        <v>400</v>
      </c>
    </row>
    <row r="6" spans="1:22" s="2" customFormat="1" ht="17.25" customHeight="1">
      <c r="A6" s="106" t="s">
        <v>76</v>
      </c>
      <c r="B6" s="101">
        <v>13</v>
      </c>
      <c r="C6" s="96">
        <v>106</v>
      </c>
      <c r="D6" s="96">
        <v>291</v>
      </c>
      <c r="E6" s="96">
        <v>38</v>
      </c>
      <c r="F6" s="96">
        <v>253</v>
      </c>
      <c r="G6" s="96">
        <v>2150</v>
      </c>
      <c r="H6" s="96">
        <v>1099</v>
      </c>
      <c r="I6" s="96">
        <v>1051</v>
      </c>
      <c r="J6" s="96">
        <v>703</v>
      </c>
      <c r="K6" s="96">
        <v>369</v>
      </c>
      <c r="L6" s="96">
        <v>334</v>
      </c>
      <c r="M6" s="96">
        <v>686</v>
      </c>
      <c r="N6" s="96">
        <v>368</v>
      </c>
      <c r="O6" s="96">
        <v>318</v>
      </c>
      <c r="P6" s="96">
        <v>761</v>
      </c>
      <c r="Q6" s="96">
        <v>362</v>
      </c>
      <c r="R6" s="96">
        <v>399</v>
      </c>
    </row>
    <row r="7" spans="1:22" ht="17.25" customHeight="1">
      <c r="A7" s="106" t="s">
        <v>75</v>
      </c>
      <c r="B7" s="101">
        <v>13</v>
      </c>
      <c r="C7" s="96">
        <v>103</v>
      </c>
      <c r="D7" s="96">
        <v>292</v>
      </c>
      <c r="E7" s="96">
        <v>35</v>
      </c>
      <c r="F7" s="96">
        <v>257</v>
      </c>
      <c r="G7" s="96">
        <v>1996</v>
      </c>
      <c r="H7" s="96">
        <v>1052</v>
      </c>
      <c r="I7" s="96">
        <v>944</v>
      </c>
      <c r="J7" s="96">
        <v>622</v>
      </c>
      <c r="K7" s="96">
        <v>321</v>
      </c>
      <c r="L7" s="96">
        <v>301</v>
      </c>
      <c r="M7" s="96">
        <v>684</v>
      </c>
      <c r="N7" s="96">
        <v>362</v>
      </c>
      <c r="O7" s="96">
        <v>322</v>
      </c>
      <c r="P7" s="96">
        <v>689</v>
      </c>
      <c r="Q7" s="96">
        <v>369</v>
      </c>
      <c r="R7" s="96">
        <v>320</v>
      </c>
    </row>
    <row r="8" spans="1:22" s="20" customFormat="1" ht="17.25" customHeight="1">
      <c r="A8" s="105" t="s">
        <v>74</v>
      </c>
      <c r="B8" s="104">
        <v>11</v>
      </c>
      <c r="C8" s="103">
        <f t="shared" ref="C8:R8" si="0">SUM(C11:C21)</f>
        <v>93</v>
      </c>
      <c r="D8" s="103">
        <f t="shared" si="0"/>
        <v>219</v>
      </c>
      <c r="E8" s="103">
        <f t="shared" si="0"/>
        <v>10</v>
      </c>
      <c r="F8" s="103">
        <f t="shared" si="0"/>
        <v>209</v>
      </c>
      <c r="G8" s="103">
        <f t="shared" si="0"/>
        <v>1900</v>
      </c>
      <c r="H8" s="103">
        <f t="shared" si="0"/>
        <v>986</v>
      </c>
      <c r="I8" s="103">
        <f t="shared" si="0"/>
        <v>914</v>
      </c>
      <c r="J8" s="103">
        <f t="shared" si="0"/>
        <v>615</v>
      </c>
      <c r="K8" s="103">
        <f t="shared" si="0"/>
        <v>304</v>
      </c>
      <c r="L8" s="103">
        <f t="shared" si="0"/>
        <v>311</v>
      </c>
      <c r="M8" s="103">
        <f t="shared" si="0"/>
        <v>602</v>
      </c>
      <c r="N8" s="103">
        <f t="shared" si="0"/>
        <v>318</v>
      </c>
      <c r="O8" s="103">
        <f t="shared" si="0"/>
        <v>284</v>
      </c>
      <c r="P8" s="103">
        <f t="shared" si="0"/>
        <v>683</v>
      </c>
      <c r="Q8" s="103">
        <f t="shared" si="0"/>
        <v>364</v>
      </c>
      <c r="R8" s="103">
        <f t="shared" si="0"/>
        <v>319</v>
      </c>
      <c r="T8" s="21"/>
      <c r="U8" s="21"/>
      <c r="V8" s="21"/>
    </row>
    <row r="9" spans="1:22" ht="17.25" customHeight="1">
      <c r="A9" s="105"/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22" ht="17.25" customHeight="1">
      <c r="A10" s="102" t="s">
        <v>73</v>
      </c>
      <c r="B10" s="101"/>
      <c r="C10" s="101"/>
      <c r="D10" s="97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22" ht="17.25" customHeight="1">
      <c r="A11" s="100" t="s">
        <v>72</v>
      </c>
      <c r="B11" s="98"/>
      <c r="C11" s="16">
        <v>6</v>
      </c>
      <c r="D11" s="97">
        <f t="shared" ref="D11:D21" si="1">E11+F11</f>
        <v>12</v>
      </c>
      <c r="E11" s="96">
        <v>1</v>
      </c>
      <c r="F11" s="96">
        <v>11</v>
      </c>
      <c r="G11" s="97">
        <f t="shared" ref="G11:G21" si="2">H11+I11</f>
        <v>127</v>
      </c>
      <c r="H11" s="96">
        <f t="shared" ref="H11:H21" si="3">K11+N11+Q11</f>
        <v>66</v>
      </c>
      <c r="I11" s="96">
        <f t="shared" ref="I11:I21" si="4">L11+O11+R11</f>
        <v>61</v>
      </c>
      <c r="J11" s="97">
        <f t="shared" ref="J11:J21" si="5">K11+L11</f>
        <v>39</v>
      </c>
      <c r="K11" s="96">
        <v>24</v>
      </c>
      <c r="L11" s="96">
        <v>15</v>
      </c>
      <c r="M11" s="97">
        <f t="shared" ref="M11:M20" si="6">N11+O11</f>
        <v>48</v>
      </c>
      <c r="N11" s="96">
        <v>21</v>
      </c>
      <c r="O11" s="96">
        <v>27</v>
      </c>
      <c r="P11" s="97">
        <f t="shared" ref="P11:P21" si="7">Q11+R11</f>
        <v>40</v>
      </c>
      <c r="Q11" s="96">
        <v>21</v>
      </c>
      <c r="R11" s="96">
        <v>19</v>
      </c>
      <c r="T11" s="25"/>
      <c r="U11" s="96"/>
      <c r="V11" s="96"/>
    </row>
    <row r="12" spans="1:22" ht="17.25" customHeight="1">
      <c r="A12" s="99" t="s">
        <v>71</v>
      </c>
      <c r="B12" s="98"/>
      <c r="C12" s="16">
        <v>6</v>
      </c>
      <c r="D12" s="97">
        <f t="shared" si="1"/>
        <v>10</v>
      </c>
      <c r="E12" s="96">
        <v>1</v>
      </c>
      <c r="F12" s="96">
        <v>9</v>
      </c>
      <c r="G12" s="97">
        <f t="shared" si="2"/>
        <v>133</v>
      </c>
      <c r="H12" s="96">
        <f t="shared" si="3"/>
        <v>69</v>
      </c>
      <c r="I12" s="96">
        <f t="shared" si="4"/>
        <v>64</v>
      </c>
      <c r="J12" s="97">
        <f t="shared" si="5"/>
        <v>36</v>
      </c>
      <c r="K12" s="96">
        <v>15</v>
      </c>
      <c r="L12" s="96">
        <v>21</v>
      </c>
      <c r="M12" s="97">
        <f t="shared" si="6"/>
        <v>39</v>
      </c>
      <c r="N12" s="96">
        <v>18</v>
      </c>
      <c r="O12" s="96">
        <v>21</v>
      </c>
      <c r="P12" s="97">
        <f t="shared" si="7"/>
        <v>58</v>
      </c>
      <c r="Q12" s="96">
        <v>36</v>
      </c>
      <c r="R12" s="96">
        <v>22</v>
      </c>
      <c r="T12" s="25"/>
      <c r="U12" s="96"/>
      <c r="V12" s="96"/>
    </row>
    <row r="13" spans="1:22" ht="17.25" customHeight="1">
      <c r="A13" s="99" t="s">
        <v>70</v>
      </c>
      <c r="B13" s="98"/>
      <c r="C13" s="16">
        <v>11</v>
      </c>
      <c r="D13" s="97">
        <f t="shared" si="1"/>
        <v>29</v>
      </c>
      <c r="E13" s="96">
        <v>1</v>
      </c>
      <c r="F13" s="96">
        <v>28</v>
      </c>
      <c r="G13" s="97">
        <f t="shared" si="2"/>
        <v>291</v>
      </c>
      <c r="H13" s="96">
        <f t="shared" si="3"/>
        <v>144</v>
      </c>
      <c r="I13" s="96">
        <f t="shared" si="4"/>
        <v>147</v>
      </c>
      <c r="J13" s="97">
        <f t="shared" si="5"/>
        <v>100</v>
      </c>
      <c r="K13" s="96">
        <f>3+10+33</f>
        <v>46</v>
      </c>
      <c r="L13" s="96">
        <f>2+7+45</f>
        <v>54</v>
      </c>
      <c r="M13" s="97">
        <f t="shared" si="6"/>
        <v>95</v>
      </c>
      <c r="N13" s="96">
        <v>51</v>
      </c>
      <c r="O13" s="96">
        <v>44</v>
      </c>
      <c r="P13" s="97">
        <f t="shared" si="7"/>
        <v>96</v>
      </c>
      <c r="Q13" s="96">
        <v>47</v>
      </c>
      <c r="R13" s="96">
        <v>49</v>
      </c>
      <c r="T13" s="25"/>
      <c r="U13" s="96"/>
      <c r="V13" s="96"/>
    </row>
    <row r="14" spans="1:22" ht="17.25" customHeight="1">
      <c r="A14" s="99" t="s">
        <v>69</v>
      </c>
      <c r="B14" s="98"/>
      <c r="C14" s="16">
        <v>10</v>
      </c>
      <c r="D14" s="97">
        <f t="shared" si="1"/>
        <v>40</v>
      </c>
      <c r="E14" s="96">
        <v>1</v>
      </c>
      <c r="F14" s="96">
        <v>39</v>
      </c>
      <c r="G14" s="97">
        <f t="shared" si="2"/>
        <v>265</v>
      </c>
      <c r="H14" s="96">
        <f t="shared" si="3"/>
        <v>130</v>
      </c>
      <c r="I14" s="96">
        <f t="shared" si="4"/>
        <v>135</v>
      </c>
      <c r="J14" s="97">
        <f t="shared" si="5"/>
        <v>96</v>
      </c>
      <c r="K14" s="96">
        <f>2+17+27</f>
        <v>46</v>
      </c>
      <c r="L14" s="96">
        <f>1+18+31</f>
        <v>50</v>
      </c>
      <c r="M14" s="97">
        <f t="shared" si="6"/>
        <v>86</v>
      </c>
      <c r="N14" s="96">
        <f>45+2</f>
        <v>47</v>
      </c>
      <c r="O14" s="96">
        <v>39</v>
      </c>
      <c r="P14" s="97">
        <f t="shared" si="7"/>
        <v>83</v>
      </c>
      <c r="Q14" s="96">
        <v>37</v>
      </c>
      <c r="R14" s="96">
        <v>46</v>
      </c>
      <c r="T14" s="25"/>
      <c r="U14" s="96"/>
      <c r="V14" s="96"/>
    </row>
    <row r="15" spans="1:22" ht="17.25" customHeight="1">
      <c r="A15" s="99" t="s">
        <v>68</v>
      </c>
      <c r="B15" s="98"/>
      <c r="C15" s="16">
        <v>11</v>
      </c>
      <c r="D15" s="97">
        <f t="shared" si="1"/>
        <v>19</v>
      </c>
      <c r="E15" s="96">
        <v>1</v>
      </c>
      <c r="F15" s="96">
        <v>18</v>
      </c>
      <c r="G15" s="97">
        <f t="shared" si="2"/>
        <v>213</v>
      </c>
      <c r="H15" s="96">
        <f t="shared" si="3"/>
        <v>125</v>
      </c>
      <c r="I15" s="96">
        <f t="shared" si="4"/>
        <v>88</v>
      </c>
      <c r="J15" s="97">
        <f t="shared" si="5"/>
        <v>57</v>
      </c>
      <c r="K15" s="96">
        <f>1+15+17</f>
        <v>33</v>
      </c>
      <c r="L15" s="96">
        <f>4+11+9</f>
        <v>24</v>
      </c>
      <c r="M15" s="97">
        <f t="shared" si="6"/>
        <v>68</v>
      </c>
      <c r="N15" s="96">
        <v>38</v>
      </c>
      <c r="O15" s="96">
        <v>30</v>
      </c>
      <c r="P15" s="97">
        <f t="shared" si="7"/>
        <v>88</v>
      </c>
      <c r="Q15" s="96">
        <v>54</v>
      </c>
      <c r="R15" s="96">
        <v>34</v>
      </c>
      <c r="T15" s="25"/>
      <c r="U15" s="96"/>
      <c r="V15" s="96"/>
    </row>
    <row r="16" spans="1:22" ht="17.25" customHeight="1">
      <c r="A16" s="99" t="s">
        <v>67</v>
      </c>
      <c r="B16" s="98"/>
      <c r="C16" s="16">
        <v>14</v>
      </c>
      <c r="D16" s="97">
        <f t="shared" si="1"/>
        <v>22</v>
      </c>
      <c r="E16" s="96">
        <v>1</v>
      </c>
      <c r="F16" s="96">
        <v>21</v>
      </c>
      <c r="G16" s="97">
        <f t="shared" si="2"/>
        <v>243</v>
      </c>
      <c r="H16" s="96">
        <f t="shared" si="3"/>
        <v>134</v>
      </c>
      <c r="I16" s="96">
        <f t="shared" si="4"/>
        <v>109</v>
      </c>
      <c r="J16" s="97">
        <f t="shared" si="5"/>
        <v>75</v>
      </c>
      <c r="K16" s="96">
        <f>19+25</f>
        <v>44</v>
      </c>
      <c r="L16" s="96">
        <f>2+7+22</f>
        <v>31</v>
      </c>
      <c r="M16" s="97">
        <f t="shared" si="6"/>
        <v>76</v>
      </c>
      <c r="N16" s="96">
        <v>43</v>
      </c>
      <c r="O16" s="96">
        <v>33</v>
      </c>
      <c r="P16" s="97">
        <f t="shared" si="7"/>
        <v>92</v>
      </c>
      <c r="Q16" s="96">
        <v>47</v>
      </c>
      <c r="R16" s="96">
        <v>45</v>
      </c>
      <c r="T16" s="25"/>
      <c r="U16" s="96"/>
      <c r="V16" s="96"/>
    </row>
    <row r="17" spans="1:22" ht="17.25" customHeight="1">
      <c r="A17" s="99" t="s">
        <v>66</v>
      </c>
      <c r="B17" s="98"/>
      <c r="C17" s="16">
        <v>8</v>
      </c>
      <c r="D17" s="97">
        <f t="shared" si="1"/>
        <v>11</v>
      </c>
      <c r="E17" s="96">
        <v>1</v>
      </c>
      <c r="F17" s="96">
        <v>10</v>
      </c>
      <c r="G17" s="97">
        <f t="shared" si="2"/>
        <v>125</v>
      </c>
      <c r="H17" s="96">
        <f t="shared" si="3"/>
        <v>61</v>
      </c>
      <c r="I17" s="96">
        <f t="shared" si="4"/>
        <v>64</v>
      </c>
      <c r="J17" s="97">
        <f t="shared" si="5"/>
        <v>43</v>
      </c>
      <c r="K17" s="96">
        <v>20</v>
      </c>
      <c r="L17" s="96">
        <v>23</v>
      </c>
      <c r="M17" s="97">
        <f t="shared" si="6"/>
        <v>34</v>
      </c>
      <c r="N17" s="96">
        <v>16</v>
      </c>
      <c r="O17" s="96">
        <v>18</v>
      </c>
      <c r="P17" s="97">
        <f t="shared" si="7"/>
        <v>48</v>
      </c>
      <c r="Q17" s="96">
        <v>25</v>
      </c>
      <c r="R17" s="96">
        <v>23</v>
      </c>
      <c r="T17" s="25"/>
      <c r="U17" s="96"/>
      <c r="V17" s="96"/>
    </row>
    <row r="18" spans="1:22" ht="17.25" customHeight="1">
      <c r="A18" s="99" t="s">
        <v>65</v>
      </c>
      <c r="B18" s="98"/>
      <c r="C18" s="16">
        <v>6</v>
      </c>
      <c r="D18" s="97">
        <f t="shared" si="1"/>
        <v>13</v>
      </c>
      <c r="E18" s="96">
        <v>2</v>
      </c>
      <c r="F18" s="96">
        <v>11</v>
      </c>
      <c r="G18" s="97">
        <f t="shared" si="2"/>
        <v>100</v>
      </c>
      <c r="H18" s="96">
        <f t="shared" si="3"/>
        <v>52</v>
      </c>
      <c r="I18" s="96">
        <f t="shared" si="4"/>
        <v>48</v>
      </c>
      <c r="J18" s="97">
        <f t="shared" si="5"/>
        <v>36</v>
      </c>
      <c r="K18" s="96">
        <v>19</v>
      </c>
      <c r="L18" s="96">
        <v>17</v>
      </c>
      <c r="M18" s="97">
        <f t="shared" si="6"/>
        <v>28</v>
      </c>
      <c r="N18" s="96">
        <v>14</v>
      </c>
      <c r="O18" s="96">
        <v>14</v>
      </c>
      <c r="P18" s="97">
        <f t="shared" si="7"/>
        <v>36</v>
      </c>
      <c r="Q18" s="96">
        <v>19</v>
      </c>
      <c r="R18" s="96">
        <v>17</v>
      </c>
      <c r="T18" s="25"/>
      <c r="U18" s="96"/>
      <c r="V18" s="96"/>
    </row>
    <row r="19" spans="1:22" ht="17.25" customHeight="1">
      <c r="A19" s="99" t="s">
        <v>64</v>
      </c>
      <c r="B19" s="98"/>
      <c r="C19" s="16">
        <v>7</v>
      </c>
      <c r="D19" s="97">
        <f t="shared" si="1"/>
        <v>20</v>
      </c>
      <c r="E19" s="96">
        <v>0</v>
      </c>
      <c r="F19" s="96">
        <v>20</v>
      </c>
      <c r="G19" s="97">
        <f t="shared" si="2"/>
        <v>154</v>
      </c>
      <c r="H19" s="96">
        <f t="shared" si="3"/>
        <v>68</v>
      </c>
      <c r="I19" s="96">
        <f t="shared" si="4"/>
        <v>86</v>
      </c>
      <c r="J19" s="97">
        <f t="shared" si="5"/>
        <v>52</v>
      </c>
      <c r="K19" s="96">
        <v>20</v>
      </c>
      <c r="L19" s="96">
        <v>32</v>
      </c>
      <c r="M19" s="97">
        <f t="shared" si="6"/>
        <v>48</v>
      </c>
      <c r="N19" s="96">
        <v>19</v>
      </c>
      <c r="O19" s="96">
        <v>29</v>
      </c>
      <c r="P19" s="97">
        <f t="shared" si="7"/>
        <v>54</v>
      </c>
      <c r="Q19" s="96">
        <v>29</v>
      </c>
      <c r="R19" s="96">
        <v>25</v>
      </c>
      <c r="T19" s="25"/>
      <c r="U19" s="96"/>
      <c r="V19" s="96"/>
    </row>
    <row r="20" spans="1:22" ht="17.25" customHeight="1">
      <c r="A20" s="99" t="s">
        <v>63</v>
      </c>
      <c r="B20" s="98"/>
      <c r="C20" s="16">
        <v>9</v>
      </c>
      <c r="D20" s="97">
        <f t="shared" si="1"/>
        <v>27</v>
      </c>
      <c r="E20" s="96">
        <v>1</v>
      </c>
      <c r="F20" s="96">
        <v>26</v>
      </c>
      <c r="G20" s="97">
        <f t="shared" si="2"/>
        <v>146</v>
      </c>
      <c r="H20" s="96">
        <f t="shared" si="3"/>
        <v>83</v>
      </c>
      <c r="I20" s="96">
        <f t="shared" si="4"/>
        <v>63</v>
      </c>
      <c r="J20" s="97">
        <f t="shared" si="5"/>
        <v>46</v>
      </c>
      <c r="K20" s="96">
        <v>20</v>
      </c>
      <c r="L20" s="96">
        <v>26</v>
      </c>
      <c r="M20" s="97">
        <f t="shared" si="6"/>
        <v>43</v>
      </c>
      <c r="N20" s="96">
        <v>34</v>
      </c>
      <c r="O20" s="96">
        <v>9</v>
      </c>
      <c r="P20" s="97">
        <f t="shared" si="7"/>
        <v>57</v>
      </c>
      <c r="Q20" s="96">
        <v>29</v>
      </c>
      <c r="R20" s="96">
        <v>28</v>
      </c>
      <c r="T20" s="25"/>
      <c r="U20" s="96"/>
      <c r="V20" s="96"/>
    </row>
    <row r="21" spans="1:22" ht="17.25" customHeight="1" thickBot="1">
      <c r="A21" s="95" t="s">
        <v>62</v>
      </c>
      <c r="B21" s="94"/>
      <c r="C21" s="93">
        <v>5</v>
      </c>
      <c r="D21" s="93">
        <f t="shared" si="1"/>
        <v>16</v>
      </c>
      <c r="E21" s="92">
        <v>0</v>
      </c>
      <c r="F21" s="92">
        <v>16</v>
      </c>
      <c r="G21" s="92">
        <f t="shared" si="2"/>
        <v>103</v>
      </c>
      <c r="H21" s="92">
        <f t="shared" si="3"/>
        <v>54</v>
      </c>
      <c r="I21" s="92">
        <f t="shared" si="4"/>
        <v>49</v>
      </c>
      <c r="J21" s="92">
        <f t="shared" si="5"/>
        <v>35</v>
      </c>
      <c r="K21" s="92">
        <v>17</v>
      </c>
      <c r="L21" s="92">
        <v>18</v>
      </c>
      <c r="M21" s="92">
        <f>N21+O21</f>
        <v>37</v>
      </c>
      <c r="N21" s="92">
        <v>17</v>
      </c>
      <c r="O21" s="92">
        <v>20</v>
      </c>
      <c r="P21" s="92">
        <f t="shared" si="7"/>
        <v>31</v>
      </c>
      <c r="Q21" s="92">
        <v>20</v>
      </c>
      <c r="R21" s="92">
        <v>11</v>
      </c>
      <c r="T21" s="25"/>
    </row>
    <row r="22" spans="1:22" ht="17.25" customHeight="1">
      <c r="A22" s="91" t="s">
        <v>61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</sheetData>
  <mergeCells count="8">
    <mergeCell ref="M2:O2"/>
    <mergeCell ref="P2:R2"/>
    <mergeCell ref="A2:A3"/>
    <mergeCell ref="B2:B3"/>
    <mergeCell ref="C2:C3"/>
    <mergeCell ref="D2:F2"/>
    <mergeCell ref="G2:I2"/>
    <mergeCell ref="J2:L2"/>
  </mergeCells>
  <phoneticPr fontId="3"/>
  <pageMargins left="0.35433070866141736" right="0.35433070866141736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5D29-06F6-43E8-A5FD-100463B56745}">
  <dimension ref="A1:T22"/>
  <sheetViews>
    <sheetView view="pageBreakPreview" topLeftCell="A6" zoomScaleNormal="100" zoomScaleSheetLayoutView="100" workbookViewId="0"/>
  </sheetViews>
  <sheetFormatPr defaultColWidth="9" defaultRowHeight="13.2"/>
  <cols>
    <col min="1" max="1" width="13.59765625" style="4" customWidth="1"/>
    <col min="2" max="20" width="7" style="1" customWidth="1"/>
    <col min="21" max="16384" width="9" style="1"/>
  </cols>
  <sheetData>
    <row r="1" spans="1:20" ht="29.25" customHeight="1" thickBot="1">
      <c r="A1" s="46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>
      <c r="A2" s="606" t="s">
        <v>4</v>
      </c>
      <c r="B2" s="597" t="s">
        <v>176</v>
      </c>
      <c r="C2" s="610" t="s">
        <v>175</v>
      </c>
      <c r="D2" s="611"/>
      <c r="E2" s="611"/>
      <c r="F2" s="611"/>
      <c r="G2" s="611"/>
      <c r="H2" s="611"/>
      <c r="I2" s="612"/>
      <c r="J2" s="613" t="s">
        <v>174</v>
      </c>
      <c r="K2" s="597" t="s">
        <v>173</v>
      </c>
      <c r="L2" s="600" t="s">
        <v>172</v>
      </c>
    </row>
    <row r="3" spans="1:20" ht="18.75" customHeight="1">
      <c r="A3" s="607"/>
      <c r="B3" s="601"/>
      <c r="C3" s="602" t="s">
        <v>171</v>
      </c>
      <c r="D3" s="603" t="s">
        <v>158</v>
      </c>
      <c r="E3" s="603" t="s">
        <v>157</v>
      </c>
      <c r="F3" s="603" t="s">
        <v>170</v>
      </c>
      <c r="G3" s="602" t="s">
        <v>169</v>
      </c>
      <c r="H3" s="602" t="s">
        <v>168</v>
      </c>
      <c r="I3" s="604" t="s">
        <v>167</v>
      </c>
      <c r="J3" s="614"/>
      <c r="K3" s="598"/>
      <c r="L3" s="601"/>
    </row>
    <row r="4" spans="1:20" ht="18.75" customHeight="1">
      <c r="A4" s="608"/>
      <c r="B4" s="609"/>
      <c r="C4" s="603"/>
      <c r="D4" s="603"/>
      <c r="E4" s="603"/>
      <c r="F4" s="603"/>
      <c r="G4" s="602"/>
      <c r="H4" s="602"/>
      <c r="I4" s="605"/>
      <c r="J4" s="236" t="s">
        <v>166</v>
      </c>
      <c r="K4" s="599"/>
      <c r="L4" s="235" t="s">
        <v>166</v>
      </c>
    </row>
    <row r="5" spans="1:20" s="2" customFormat="1" ht="18.75" customHeight="1">
      <c r="A5" s="223" t="s">
        <v>317</v>
      </c>
      <c r="B5" s="222">
        <v>1300</v>
      </c>
      <c r="C5" s="222">
        <v>1290</v>
      </c>
      <c r="D5" s="222">
        <v>1155</v>
      </c>
      <c r="E5" s="222">
        <v>23</v>
      </c>
      <c r="F5" s="222">
        <v>79</v>
      </c>
      <c r="G5" s="222">
        <v>15</v>
      </c>
      <c r="H5" s="222">
        <v>17</v>
      </c>
      <c r="I5" s="234" t="s">
        <v>165</v>
      </c>
      <c r="J5" s="233">
        <v>99.2</v>
      </c>
      <c r="K5" s="222">
        <v>10</v>
      </c>
      <c r="L5" s="233">
        <v>0.8</v>
      </c>
    </row>
    <row r="6" spans="1:20" s="2" customFormat="1" ht="18.75" customHeight="1">
      <c r="A6" s="223" t="s">
        <v>109</v>
      </c>
      <c r="B6" s="222">
        <v>1375</v>
      </c>
      <c r="C6" s="222">
        <v>1361</v>
      </c>
      <c r="D6" s="222">
        <v>1198</v>
      </c>
      <c r="E6" s="222">
        <v>25</v>
      </c>
      <c r="F6" s="222">
        <v>97</v>
      </c>
      <c r="G6" s="222">
        <v>12</v>
      </c>
      <c r="H6" s="222">
        <v>27</v>
      </c>
      <c r="I6" s="234">
        <v>2</v>
      </c>
      <c r="J6" s="233">
        <v>98.9</v>
      </c>
      <c r="K6" s="222">
        <v>14</v>
      </c>
      <c r="L6" s="233">
        <v>1.1000000000000001</v>
      </c>
    </row>
    <row r="7" spans="1:20" s="2" customFormat="1" ht="18.75" customHeight="1">
      <c r="A7" s="223" t="s">
        <v>108</v>
      </c>
      <c r="B7" s="222">
        <v>1399</v>
      </c>
      <c r="C7" s="222">
        <v>1384</v>
      </c>
      <c r="D7" s="222">
        <v>1200</v>
      </c>
      <c r="E7" s="222">
        <v>32</v>
      </c>
      <c r="F7" s="222">
        <v>115</v>
      </c>
      <c r="G7" s="222">
        <v>13</v>
      </c>
      <c r="H7" s="222">
        <v>20</v>
      </c>
      <c r="I7" s="234" t="s">
        <v>100</v>
      </c>
      <c r="J7" s="233">
        <v>98.9</v>
      </c>
      <c r="K7" s="222">
        <v>15</v>
      </c>
      <c r="L7" s="233">
        <v>1</v>
      </c>
    </row>
    <row r="8" spans="1:20" ht="18.75" customHeight="1">
      <c r="A8" s="223" t="s">
        <v>107</v>
      </c>
      <c r="B8" s="222">
        <v>1359</v>
      </c>
      <c r="C8" s="222">
        <v>1340</v>
      </c>
      <c r="D8" s="222">
        <v>1165</v>
      </c>
      <c r="E8" s="222">
        <v>25</v>
      </c>
      <c r="F8" s="222">
        <v>112</v>
      </c>
      <c r="G8" s="222">
        <v>12</v>
      </c>
      <c r="H8" s="222">
        <v>23</v>
      </c>
      <c r="I8" s="234">
        <v>0</v>
      </c>
      <c r="J8" s="233">
        <v>98.7</v>
      </c>
      <c r="K8" s="222">
        <v>19</v>
      </c>
      <c r="L8" s="233">
        <v>1.3</v>
      </c>
    </row>
    <row r="9" spans="1:20" ht="18.75" customHeight="1" thickBot="1">
      <c r="A9" s="221" t="s">
        <v>119</v>
      </c>
      <c r="B9" s="220">
        <v>1292</v>
      </c>
      <c r="C9" s="220">
        <v>1278</v>
      </c>
      <c r="D9" s="220">
        <v>1124</v>
      </c>
      <c r="E9" s="220">
        <v>28</v>
      </c>
      <c r="F9" s="220">
        <v>92</v>
      </c>
      <c r="G9" s="220">
        <v>14</v>
      </c>
      <c r="H9" s="220">
        <v>19</v>
      </c>
      <c r="I9" s="232" t="s">
        <v>648</v>
      </c>
      <c r="J9" s="231">
        <v>98.852989542924604</v>
      </c>
      <c r="K9" s="220">
        <v>14</v>
      </c>
      <c r="L9" s="231">
        <v>1.1000000000000001</v>
      </c>
      <c r="M9" s="3"/>
      <c r="N9" s="3"/>
      <c r="O9" s="3"/>
      <c r="P9" s="3"/>
      <c r="Q9" s="230"/>
      <c r="R9" s="3"/>
      <c r="S9" s="3"/>
      <c r="T9" s="3"/>
    </row>
    <row r="10" spans="1:20" ht="18.75" customHeight="1" thickBot="1">
      <c r="A10" s="218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0" ht="18.75" customHeight="1">
      <c r="A11" s="615" t="s">
        <v>4</v>
      </c>
      <c r="B11" s="618" t="s">
        <v>164</v>
      </c>
      <c r="C11" s="618"/>
      <c r="D11" s="618"/>
      <c r="E11" s="618"/>
      <c r="F11" s="619"/>
      <c r="G11" s="620" t="s">
        <v>163</v>
      </c>
      <c r="H11" s="618"/>
      <c r="I11" s="618"/>
      <c r="J11" s="618"/>
    </row>
    <row r="12" spans="1:20" ht="18.75" customHeight="1">
      <c r="A12" s="616"/>
      <c r="B12" s="621" t="s">
        <v>160</v>
      </c>
      <c r="C12" s="622"/>
      <c r="D12" s="228" t="s">
        <v>162</v>
      </c>
      <c r="E12" s="621" t="s">
        <v>161</v>
      </c>
      <c r="F12" s="622"/>
      <c r="G12" s="623" t="s">
        <v>160</v>
      </c>
      <c r="H12" s="622"/>
      <c r="I12" s="623" t="s">
        <v>159</v>
      </c>
      <c r="J12" s="621"/>
    </row>
    <row r="13" spans="1:20" ht="18.75" customHeight="1">
      <c r="A13" s="617"/>
      <c r="B13" s="225" t="s">
        <v>158</v>
      </c>
      <c r="C13" s="225" t="s">
        <v>157</v>
      </c>
      <c r="D13" s="227" t="s">
        <v>158</v>
      </c>
      <c r="E13" s="225" t="s">
        <v>158</v>
      </c>
      <c r="F13" s="225" t="s">
        <v>157</v>
      </c>
      <c r="G13" s="226" t="s">
        <v>158</v>
      </c>
      <c r="H13" s="225" t="s">
        <v>157</v>
      </c>
      <c r="I13" s="225" t="s">
        <v>158</v>
      </c>
      <c r="J13" s="224" t="s">
        <v>157</v>
      </c>
    </row>
    <row r="14" spans="1:20" s="2" customFormat="1" ht="18.75" customHeight="1">
      <c r="A14" s="223" t="s">
        <v>317</v>
      </c>
      <c r="B14" s="222">
        <v>862</v>
      </c>
      <c r="C14" s="222">
        <v>18</v>
      </c>
      <c r="D14" s="222">
        <v>217</v>
      </c>
      <c r="E14" s="222">
        <v>23</v>
      </c>
      <c r="F14" s="222">
        <v>1</v>
      </c>
      <c r="G14" s="222">
        <v>2</v>
      </c>
      <c r="H14" s="222">
        <v>1</v>
      </c>
      <c r="I14" s="222">
        <v>51</v>
      </c>
      <c r="J14" s="222">
        <v>3</v>
      </c>
    </row>
    <row r="15" spans="1:20" s="2" customFormat="1" ht="18.75" customHeight="1">
      <c r="A15" s="223" t="s">
        <v>109</v>
      </c>
      <c r="B15" s="222">
        <v>859</v>
      </c>
      <c r="C15" s="222">
        <v>22</v>
      </c>
      <c r="D15" s="222">
        <v>269</v>
      </c>
      <c r="E15" s="222">
        <v>22</v>
      </c>
      <c r="F15" s="222" t="s">
        <v>647</v>
      </c>
      <c r="G15" s="222">
        <v>2</v>
      </c>
      <c r="H15" s="222">
        <v>3</v>
      </c>
      <c r="I15" s="222">
        <v>46</v>
      </c>
      <c r="J15" s="222" t="s">
        <v>647</v>
      </c>
    </row>
    <row r="16" spans="1:20" s="2" customFormat="1" ht="18.75" customHeight="1">
      <c r="A16" s="223" t="s">
        <v>108</v>
      </c>
      <c r="B16" s="222">
        <v>885</v>
      </c>
      <c r="C16" s="222">
        <v>28</v>
      </c>
      <c r="D16" s="222">
        <v>244</v>
      </c>
      <c r="E16" s="222">
        <v>23</v>
      </c>
      <c r="F16" s="222" t="s">
        <v>101</v>
      </c>
      <c r="G16" s="222">
        <v>10</v>
      </c>
      <c r="H16" s="222">
        <v>4</v>
      </c>
      <c r="I16" s="222">
        <v>38</v>
      </c>
      <c r="J16" s="222" t="s">
        <v>101</v>
      </c>
    </row>
    <row r="17" spans="1:10" ht="18.75" customHeight="1">
      <c r="A17" s="223" t="s">
        <v>107</v>
      </c>
      <c r="B17" s="222">
        <v>864</v>
      </c>
      <c r="C17" s="222">
        <v>24</v>
      </c>
      <c r="D17" s="222">
        <v>225</v>
      </c>
      <c r="E17" s="222">
        <v>27</v>
      </c>
      <c r="F17" s="222" t="s">
        <v>101</v>
      </c>
      <c r="G17" s="222">
        <v>15</v>
      </c>
      <c r="H17" s="222">
        <v>1</v>
      </c>
      <c r="I17" s="222">
        <v>34</v>
      </c>
      <c r="J17" s="222" t="s">
        <v>101</v>
      </c>
    </row>
    <row r="18" spans="1:10" ht="18.75" customHeight="1" thickBot="1">
      <c r="A18" s="221" t="s">
        <v>119</v>
      </c>
      <c r="B18" s="220">
        <v>830</v>
      </c>
      <c r="C18" s="220">
        <v>26</v>
      </c>
      <c r="D18" s="220">
        <v>203</v>
      </c>
      <c r="E18" s="220">
        <v>34</v>
      </c>
      <c r="F18" s="531">
        <v>1</v>
      </c>
      <c r="G18" s="220">
        <v>26</v>
      </c>
      <c r="H18" s="220">
        <v>1</v>
      </c>
      <c r="I18" s="220">
        <v>31</v>
      </c>
      <c r="J18" s="531" t="s">
        <v>647</v>
      </c>
    </row>
    <row r="19" spans="1:10" ht="18.75" customHeight="1">
      <c r="A19" s="530"/>
      <c r="B19" s="529"/>
      <c r="C19" s="529"/>
      <c r="D19" s="529"/>
      <c r="E19" s="529"/>
      <c r="F19" s="529"/>
      <c r="G19" s="529"/>
      <c r="H19" s="529"/>
      <c r="I19" s="529"/>
      <c r="J19" s="529"/>
    </row>
    <row r="20" spans="1:10" ht="18.75" customHeight="1">
      <c r="A20" s="218" t="s">
        <v>156</v>
      </c>
    </row>
    <row r="21" spans="1:10" ht="18.75" customHeight="1">
      <c r="A21" s="218" t="s">
        <v>155</v>
      </c>
      <c r="C21" s="219"/>
      <c r="D21" s="219"/>
    </row>
    <row r="22" spans="1:10" ht="18.75" customHeight="1">
      <c r="A22" s="218" t="s">
        <v>154</v>
      </c>
    </row>
  </sheetData>
  <mergeCells count="20">
    <mergeCell ref="A2:A4"/>
    <mergeCell ref="B2:B4"/>
    <mergeCell ref="C2:I2"/>
    <mergeCell ref="J2:J3"/>
    <mergeCell ref="A11:A13"/>
    <mergeCell ref="B11:F11"/>
    <mergeCell ref="G11:J11"/>
    <mergeCell ref="B12:C12"/>
    <mergeCell ref="E12:F12"/>
    <mergeCell ref="G12:H12"/>
    <mergeCell ref="I12:J12"/>
    <mergeCell ref="K2:K4"/>
    <mergeCell ref="L2:L3"/>
    <mergeCell ref="C3:C4"/>
    <mergeCell ref="D3:D4"/>
    <mergeCell ref="E3:E4"/>
    <mergeCell ref="F3:F4"/>
    <mergeCell ref="G3:G4"/>
    <mergeCell ref="H3:H4"/>
    <mergeCell ref="I3:I4"/>
  </mergeCells>
  <phoneticPr fontId="3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C215-1C6A-4BDC-811C-130D10438501}">
  <dimension ref="A1:M37"/>
  <sheetViews>
    <sheetView view="pageBreakPreview" zoomScaleNormal="100" zoomScaleSheetLayoutView="100" workbookViewId="0"/>
  </sheetViews>
  <sheetFormatPr defaultColWidth="9" defaultRowHeight="14.4"/>
  <cols>
    <col min="1" max="1" width="14.3984375" style="165" customWidth="1"/>
    <col min="2" max="2" width="6.19921875" style="164" customWidth="1"/>
    <col min="3" max="3" width="6.3984375" style="164" customWidth="1"/>
    <col min="4" max="13" width="6.19921875" style="164" customWidth="1"/>
    <col min="14" max="14" width="5.59765625" style="164" customWidth="1"/>
    <col min="15" max="19" width="4.09765625" style="164" customWidth="1"/>
    <col min="20" max="16384" width="9" style="164"/>
  </cols>
  <sheetData>
    <row r="1" spans="1:13" ht="29.25" customHeight="1" thickBot="1">
      <c r="A1" s="185" t="s">
        <v>127</v>
      </c>
    </row>
    <row r="2" spans="1:13" s="168" customFormat="1" ht="18.75" customHeight="1">
      <c r="A2" s="624" t="s">
        <v>4</v>
      </c>
      <c r="B2" s="627" t="s">
        <v>126</v>
      </c>
      <c r="C2" s="628"/>
      <c r="D2" s="629"/>
      <c r="E2" s="633" t="s">
        <v>125</v>
      </c>
      <c r="F2" s="634"/>
      <c r="G2" s="634"/>
      <c r="H2" s="634"/>
      <c r="I2" s="634"/>
      <c r="J2" s="634"/>
      <c r="K2" s="634"/>
      <c r="L2" s="634"/>
      <c r="M2" s="634"/>
    </row>
    <row r="3" spans="1:13" s="168" customFormat="1" ht="18.75" customHeight="1">
      <c r="A3" s="625"/>
      <c r="B3" s="630"/>
      <c r="C3" s="631"/>
      <c r="D3" s="632"/>
      <c r="E3" s="635" t="s">
        <v>124</v>
      </c>
      <c r="F3" s="636"/>
      <c r="G3" s="637"/>
      <c r="H3" s="635" t="s">
        <v>123</v>
      </c>
      <c r="I3" s="636"/>
      <c r="J3" s="637"/>
      <c r="K3" s="635" t="s">
        <v>122</v>
      </c>
      <c r="L3" s="636"/>
      <c r="M3" s="636"/>
    </row>
    <row r="4" spans="1:13" s="168" customFormat="1" ht="18.75" customHeight="1">
      <c r="A4" s="626"/>
      <c r="B4" s="184" t="s">
        <v>1</v>
      </c>
      <c r="C4" s="184" t="s">
        <v>2</v>
      </c>
      <c r="D4" s="184" t="s">
        <v>3</v>
      </c>
      <c r="E4" s="184" t="s">
        <v>1</v>
      </c>
      <c r="F4" s="184" t="s">
        <v>2</v>
      </c>
      <c r="G4" s="184" t="s">
        <v>3</v>
      </c>
      <c r="H4" s="184" t="s">
        <v>1</v>
      </c>
      <c r="I4" s="184" t="s">
        <v>2</v>
      </c>
      <c r="J4" s="184" t="s">
        <v>3</v>
      </c>
      <c r="K4" s="184" t="s">
        <v>1</v>
      </c>
      <c r="L4" s="184" t="s">
        <v>2</v>
      </c>
      <c r="M4" s="183" t="s">
        <v>3</v>
      </c>
    </row>
    <row r="5" spans="1:13" s="168" customFormat="1" ht="18.75" customHeight="1">
      <c r="A5" s="180" t="s">
        <v>317</v>
      </c>
      <c r="B5" s="182">
        <v>838</v>
      </c>
      <c r="C5" s="182">
        <v>363</v>
      </c>
      <c r="D5" s="182">
        <v>475</v>
      </c>
      <c r="E5" s="182">
        <v>467</v>
      </c>
      <c r="F5" s="182">
        <v>242</v>
      </c>
      <c r="G5" s="182">
        <v>225</v>
      </c>
      <c r="H5" s="182">
        <v>49</v>
      </c>
      <c r="I5" s="182">
        <v>1</v>
      </c>
      <c r="J5" s="182">
        <v>48</v>
      </c>
      <c r="K5" s="182">
        <v>173</v>
      </c>
      <c r="L5" s="182">
        <v>60</v>
      </c>
      <c r="M5" s="182">
        <v>113</v>
      </c>
    </row>
    <row r="6" spans="1:13" s="177" customFormat="1" ht="22.5" customHeight="1">
      <c r="A6" s="180" t="s">
        <v>109</v>
      </c>
      <c r="B6" s="179">
        <v>781</v>
      </c>
      <c r="C6" s="179">
        <v>313</v>
      </c>
      <c r="D6" s="179">
        <v>468</v>
      </c>
      <c r="E6" s="179">
        <v>435</v>
      </c>
      <c r="F6" s="179">
        <v>218</v>
      </c>
      <c r="G6" s="179">
        <v>217</v>
      </c>
      <c r="H6" s="179">
        <v>49</v>
      </c>
      <c r="I6" s="179">
        <v>5</v>
      </c>
      <c r="J6" s="179">
        <v>44</v>
      </c>
      <c r="K6" s="179">
        <v>176</v>
      </c>
      <c r="L6" s="179">
        <v>48</v>
      </c>
      <c r="M6" s="179">
        <v>128</v>
      </c>
    </row>
    <row r="7" spans="1:13" s="177" customFormat="1" ht="22.5" customHeight="1">
      <c r="A7" s="180" t="s">
        <v>108</v>
      </c>
      <c r="B7" s="179">
        <v>726</v>
      </c>
      <c r="C7" s="179">
        <v>329</v>
      </c>
      <c r="D7" s="179">
        <v>397</v>
      </c>
      <c r="E7" s="179">
        <v>449</v>
      </c>
      <c r="F7" s="179">
        <v>251</v>
      </c>
      <c r="G7" s="179">
        <v>198</v>
      </c>
      <c r="H7" s="179">
        <v>45</v>
      </c>
      <c r="I7" s="179">
        <v>6</v>
      </c>
      <c r="J7" s="179">
        <v>39</v>
      </c>
      <c r="K7" s="179">
        <v>125</v>
      </c>
      <c r="L7" s="179">
        <v>23</v>
      </c>
      <c r="M7" s="179">
        <v>102</v>
      </c>
    </row>
    <row r="8" spans="1:13" s="173" customFormat="1" ht="22.8" customHeight="1">
      <c r="A8" s="180" t="s">
        <v>99</v>
      </c>
      <c r="B8" s="179">
        <v>718</v>
      </c>
      <c r="C8" s="179">
        <v>258</v>
      </c>
      <c r="D8" s="179">
        <v>460</v>
      </c>
      <c r="E8" s="179">
        <v>444</v>
      </c>
      <c r="F8" s="179">
        <v>188</v>
      </c>
      <c r="G8" s="179">
        <v>256</v>
      </c>
      <c r="H8" s="179">
        <v>46</v>
      </c>
      <c r="I8" s="179">
        <v>2</v>
      </c>
      <c r="J8" s="179">
        <v>44</v>
      </c>
      <c r="K8" s="179">
        <v>131</v>
      </c>
      <c r="L8" s="179">
        <v>38</v>
      </c>
      <c r="M8" s="179">
        <v>93</v>
      </c>
    </row>
    <row r="9" spans="1:13" s="173" customFormat="1" ht="22.8" customHeight="1" thickBot="1">
      <c r="A9" s="176" t="s">
        <v>119</v>
      </c>
      <c r="B9" s="175">
        <f t="shared" ref="B9:M9" si="0">SUM(B21:B24)</f>
        <v>742</v>
      </c>
      <c r="C9" s="175">
        <f t="shared" si="0"/>
        <v>319</v>
      </c>
      <c r="D9" s="175">
        <f t="shared" si="0"/>
        <v>423</v>
      </c>
      <c r="E9" s="175">
        <f t="shared" si="0"/>
        <v>459</v>
      </c>
      <c r="F9" s="175">
        <f t="shared" si="0"/>
        <v>233</v>
      </c>
      <c r="G9" s="175">
        <f t="shared" si="0"/>
        <v>226</v>
      </c>
      <c r="H9" s="175">
        <f t="shared" si="0"/>
        <v>27</v>
      </c>
      <c r="I9" s="175">
        <f t="shared" si="0"/>
        <v>1</v>
      </c>
      <c r="J9" s="175">
        <f t="shared" si="0"/>
        <v>26</v>
      </c>
      <c r="K9" s="175">
        <f t="shared" si="0"/>
        <v>139</v>
      </c>
      <c r="L9" s="175">
        <f t="shared" si="0"/>
        <v>29</v>
      </c>
      <c r="M9" s="175">
        <f t="shared" si="0"/>
        <v>110</v>
      </c>
    </row>
    <row r="10" spans="1:13" s="166" customFormat="1" ht="18.75" customHeight="1" thickBot="1">
      <c r="A10" s="171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1:13" s="168" customFormat="1" ht="18.75" customHeight="1">
      <c r="A11" s="624" t="s">
        <v>4</v>
      </c>
      <c r="B11" s="627" t="s">
        <v>121</v>
      </c>
      <c r="C11" s="628"/>
      <c r="D11" s="629"/>
      <c r="E11" s="627" t="s">
        <v>120</v>
      </c>
      <c r="F11" s="628"/>
      <c r="G11" s="628"/>
      <c r="H11" s="181"/>
      <c r="I11" s="181"/>
      <c r="J11" s="181"/>
      <c r="K11" s="181"/>
      <c r="L11" s="181"/>
      <c r="M11" s="181"/>
    </row>
    <row r="12" spans="1:13" s="168" customFormat="1" ht="18.75" customHeight="1">
      <c r="A12" s="625"/>
      <c r="B12" s="630"/>
      <c r="C12" s="631"/>
      <c r="D12" s="632"/>
      <c r="E12" s="630"/>
      <c r="F12" s="631"/>
      <c r="G12" s="631"/>
      <c r="H12" s="181"/>
      <c r="I12" s="181"/>
      <c r="J12" s="181"/>
      <c r="K12" s="181"/>
      <c r="L12" s="181"/>
      <c r="M12" s="181"/>
    </row>
    <row r="13" spans="1:13" s="168" customFormat="1" ht="18.75" customHeight="1">
      <c r="A13" s="626"/>
      <c r="B13" s="184" t="s">
        <v>1</v>
      </c>
      <c r="C13" s="184" t="s">
        <v>2</v>
      </c>
      <c r="D13" s="184" t="s">
        <v>3</v>
      </c>
      <c r="E13" s="184" t="s">
        <v>1</v>
      </c>
      <c r="F13" s="184" t="s">
        <v>2</v>
      </c>
      <c r="G13" s="183" t="s">
        <v>3</v>
      </c>
      <c r="H13" s="181"/>
      <c r="I13" s="181"/>
      <c r="J13" s="181"/>
      <c r="K13" s="181"/>
      <c r="L13" s="181"/>
      <c r="M13" s="181"/>
    </row>
    <row r="14" spans="1:13" s="168" customFormat="1" ht="18.75" customHeight="1">
      <c r="A14" s="180" t="s">
        <v>317</v>
      </c>
      <c r="B14" s="182">
        <v>121</v>
      </c>
      <c r="C14" s="182">
        <v>41</v>
      </c>
      <c r="D14" s="182">
        <v>80</v>
      </c>
      <c r="E14" s="182">
        <v>27</v>
      </c>
      <c r="F14" s="182">
        <v>18</v>
      </c>
      <c r="G14" s="182">
        <v>9</v>
      </c>
      <c r="H14" s="181"/>
      <c r="I14" s="181"/>
      <c r="J14" s="181"/>
      <c r="K14" s="181"/>
      <c r="L14" s="181"/>
      <c r="M14" s="181"/>
    </row>
    <row r="15" spans="1:13" s="177" customFormat="1" ht="22.5" customHeight="1">
      <c r="A15" s="180" t="s">
        <v>109</v>
      </c>
      <c r="B15" s="179">
        <v>101</v>
      </c>
      <c r="C15" s="179">
        <v>32</v>
      </c>
      <c r="D15" s="179">
        <v>69</v>
      </c>
      <c r="E15" s="179">
        <v>19</v>
      </c>
      <c r="F15" s="179">
        <v>9</v>
      </c>
      <c r="G15" s="179">
        <v>10</v>
      </c>
      <c r="H15" s="178"/>
      <c r="I15" s="178"/>
      <c r="J15" s="178"/>
      <c r="K15" s="178"/>
      <c r="L15" s="178"/>
      <c r="M15" s="178"/>
    </row>
    <row r="16" spans="1:13" s="177" customFormat="1" ht="22.5" customHeight="1">
      <c r="A16" s="180" t="s">
        <v>108</v>
      </c>
      <c r="B16" s="179">
        <v>89</v>
      </c>
      <c r="C16" s="179">
        <v>38</v>
      </c>
      <c r="D16" s="179">
        <v>51</v>
      </c>
      <c r="E16" s="179">
        <v>19</v>
      </c>
      <c r="F16" s="179">
        <v>12</v>
      </c>
      <c r="G16" s="179">
        <v>7</v>
      </c>
      <c r="H16" s="178"/>
      <c r="I16" s="178"/>
      <c r="J16" s="178"/>
      <c r="K16" s="178"/>
      <c r="L16" s="178"/>
      <c r="M16" s="178"/>
    </row>
    <row r="17" spans="1:13" s="177" customFormat="1" ht="22.5" customHeight="1">
      <c r="A17" s="180" t="s">
        <v>99</v>
      </c>
      <c r="B17" s="179">
        <v>81</v>
      </c>
      <c r="C17" s="179">
        <v>23</v>
      </c>
      <c r="D17" s="179">
        <v>58</v>
      </c>
      <c r="E17" s="179">
        <v>16</v>
      </c>
      <c r="F17" s="179">
        <v>7</v>
      </c>
      <c r="G17" s="179">
        <v>9</v>
      </c>
      <c r="H17" s="178"/>
      <c r="I17" s="178"/>
      <c r="J17" s="178"/>
      <c r="K17" s="178"/>
      <c r="L17" s="178"/>
      <c r="M17" s="178"/>
    </row>
    <row r="18" spans="1:13" s="173" customFormat="1" ht="22.5" customHeight="1" thickBot="1">
      <c r="A18" s="176" t="s">
        <v>119</v>
      </c>
      <c r="B18" s="175">
        <f t="shared" ref="B18:G18" si="1">SUM(B26:B29)</f>
        <v>100</v>
      </c>
      <c r="C18" s="175">
        <f t="shared" si="1"/>
        <v>46</v>
      </c>
      <c r="D18" s="175">
        <f t="shared" si="1"/>
        <v>54</v>
      </c>
      <c r="E18" s="175">
        <f t="shared" si="1"/>
        <v>17</v>
      </c>
      <c r="F18" s="175">
        <f t="shared" si="1"/>
        <v>10</v>
      </c>
      <c r="G18" s="175">
        <f t="shared" si="1"/>
        <v>7</v>
      </c>
      <c r="H18" s="174"/>
      <c r="I18" s="174"/>
      <c r="J18" s="174"/>
      <c r="K18" s="174"/>
      <c r="L18" s="174"/>
      <c r="M18" s="174"/>
    </row>
    <row r="19" spans="1:13" s="166" customFormat="1" ht="18.75" customHeight="1">
      <c r="A19" s="172" t="s">
        <v>118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</row>
    <row r="20" spans="1:13" s="166" customFormat="1" ht="18.75" customHeight="1">
      <c r="A20" s="171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</row>
    <row r="21" spans="1:13" s="166" customFormat="1" ht="18.75" customHeight="1">
      <c r="A21" s="125" t="s">
        <v>96</v>
      </c>
      <c r="B21" s="164">
        <v>225</v>
      </c>
      <c r="C21" s="164">
        <v>131</v>
      </c>
      <c r="D21" s="164">
        <v>94</v>
      </c>
      <c r="E21" s="164">
        <v>161</v>
      </c>
      <c r="F21" s="164">
        <v>105</v>
      </c>
      <c r="G21" s="164">
        <v>56</v>
      </c>
      <c r="H21" s="164">
        <v>8</v>
      </c>
      <c r="I21" s="164">
        <v>0</v>
      </c>
      <c r="J21" s="164">
        <v>8</v>
      </c>
      <c r="K21" s="164">
        <v>42</v>
      </c>
      <c r="L21" s="164">
        <v>15</v>
      </c>
      <c r="M21" s="164">
        <v>27</v>
      </c>
    </row>
    <row r="22" spans="1:13" s="166" customFormat="1" ht="18.75" customHeight="1">
      <c r="A22" s="125" t="s">
        <v>94</v>
      </c>
      <c r="B22" s="166">
        <v>271</v>
      </c>
      <c r="C22" s="166">
        <v>110</v>
      </c>
      <c r="D22" s="166">
        <v>161</v>
      </c>
      <c r="E22" s="166">
        <v>233</v>
      </c>
      <c r="F22" s="166">
        <v>106</v>
      </c>
      <c r="G22" s="166">
        <v>127</v>
      </c>
      <c r="H22" s="166">
        <v>5</v>
      </c>
      <c r="I22" s="166">
        <v>0</v>
      </c>
      <c r="J22" s="166">
        <v>5</v>
      </c>
      <c r="K22" s="166">
        <v>26</v>
      </c>
      <c r="L22" s="166">
        <v>1</v>
      </c>
      <c r="M22" s="166">
        <v>25</v>
      </c>
    </row>
    <row r="23" spans="1:13" s="166" customFormat="1" ht="18.75" customHeight="1">
      <c r="A23" s="170" t="s">
        <v>117</v>
      </c>
      <c r="B23" s="166">
        <v>21</v>
      </c>
      <c r="C23" s="166">
        <v>13</v>
      </c>
      <c r="D23" s="166">
        <v>8</v>
      </c>
    </row>
    <row r="24" spans="1:13" s="168" customFormat="1" ht="18.75" customHeight="1" thickBot="1">
      <c r="A24" s="122" t="s">
        <v>89</v>
      </c>
      <c r="B24" s="168">
        <v>225</v>
      </c>
      <c r="C24" s="168">
        <v>65</v>
      </c>
      <c r="D24" s="168">
        <v>160</v>
      </c>
      <c r="E24" s="168">
        <v>65</v>
      </c>
      <c r="F24" s="168">
        <v>22</v>
      </c>
      <c r="G24" s="168">
        <v>43</v>
      </c>
      <c r="H24" s="168">
        <v>14</v>
      </c>
      <c r="I24" s="168">
        <v>1</v>
      </c>
      <c r="J24" s="168">
        <v>13</v>
      </c>
      <c r="K24" s="168">
        <v>71</v>
      </c>
      <c r="L24" s="168">
        <v>13</v>
      </c>
      <c r="M24" s="168">
        <v>58</v>
      </c>
    </row>
    <row r="25" spans="1:13" s="168" customFormat="1" ht="18.75" customHeight="1">
      <c r="A25" s="169"/>
    </row>
    <row r="26" spans="1:13" s="168" customFormat="1" ht="18.75" customHeight="1">
      <c r="A26" s="125" t="s">
        <v>96</v>
      </c>
      <c r="B26" s="168">
        <v>5</v>
      </c>
      <c r="C26" s="168">
        <v>5</v>
      </c>
      <c r="D26" s="168">
        <v>0</v>
      </c>
      <c r="E26" s="168">
        <v>9</v>
      </c>
      <c r="F26" s="168">
        <v>6</v>
      </c>
      <c r="G26" s="168">
        <v>3</v>
      </c>
    </row>
    <row r="27" spans="1:13" s="166" customFormat="1" ht="18.75" customHeight="1">
      <c r="A27" s="125" t="s">
        <v>94</v>
      </c>
      <c r="B27" s="166">
        <v>1</v>
      </c>
      <c r="C27" s="166">
        <v>0</v>
      </c>
      <c r="D27" s="166">
        <v>1</v>
      </c>
      <c r="E27" s="166">
        <v>6</v>
      </c>
      <c r="F27" s="166">
        <v>3</v>
      </c>
      <c r="G27" s="166">
        <v>3</v>
      </c>
    </row>
    <row r="28" spans="1:13" s="166" customFormat="1" ht="18.75" customHeight="1">
      <c r="A28" s="170" t="s">
        <v>117</v>
      </c>
      <c r="B28" s="166">
        <v>21</v>
      </c>
      <c r="C28" s="166">
        <v>13</v>
      </c>
      <c r="D28" s="166">
        <v>8</v>
      </c>
      <c r="E28" s="166">
        <v>0</v>
      </c>
      <c r="F28" s="166">
        <v>0</v>
      </c>
      <c r="G28" s="166">
        <v>0</v>
      </c>
    </row>
    <row r="29" spans="1:13" s="166" customFormat="1" ht="18.75" customHeight="1" thickBot="1">
      <c r="A29" s="122" t="s">
        <v>89</v>
      </c>
      <c r="B29" s="166">
        <v>73</v>
      </c>
      <c r="C29" s="166">
        <v>28</v>
      </c>
      <c r="D29" s="166">
        <v>45</v>
      </c>
      <c r="E29" s="166">
        <v>2</v>
      </c>
      <c r="F29" s="166">
        <v>1</v>
      </c>
      <c r="G29" s="166">
        <v>1</v>
      </c>
    </row>
    <row r="30" spans="1:13" ht="18.75" customHeight="1"/>
    <row r="31" spans="1:13" s="168" customFormat="1" ht="18.75" customHeight="1">
      <c r="A31" s="169"/>
    </row>
    <row r="32" spans="1:13" s="168" customFormat="1" ht="18.75" customHeight="1">
      <c r="A32" s="169"/>
    </row>
    <row r="33" spans="1:1" s="168" customFormat="1" ht="18.75" customHeight="1">
      <c r="A33" s="169"/>
    </row>
    <row r="34" spans="1:1" s="166" customFormat="1" ht="18.75" customHeight="1">
      <c r="A34" s="167"/>
    </row>
    <row r="35" spans="1:1" s="166" customFormat="1" ht="18.75" customHeight="1">
      <c r="A35" s="167"/>
    </row>
    <row r="36" spans="1:1" s="166" customFormat="1" ht="18.75" customHeight="1">
      <c r="A36" s="167"/>
    </row>
    <row r="37" spans="1:1" ht="18.75" customHeight="1"/>
  </sheetData>
  <mergeCells count="9">
    <mergeCell ref="A11:A13"/>
    <mergeCell ref="B11:D12"/>
    <mergeCell ref="E11:G12"/>
    <mergeCell ref="A2:A4"/>
    <mergeCell ref="B2:D3"/>
    <mergeCell ref="E2:M2"/>
    <mergeCell ref="E3:G3"/>
    <mergeCell ref="H3:J3"/>
    <mergeCell ref="K3:M3"/>
  </mergeCells>
  <phoneticPr fontId="3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4608-F071-4955-8B22-E9929558135D}">
  <dimension ref="A1:IQ19"/>
  <sheetViews>
    <sheetView showOutlineSymbols="0" view="pageBreakPreview" topLeftCell="A8" zoomScaleNormal="87" zoomScaleSheetLayoutView="100" workbookViewId="0"/>
  </sheetViews>
  <sheetFormatPr defaultColWidth="8.59765625" defaultRowHeight="14.4"/>
  <cols>
    <col min="1" max="1" width="25.69921875" style="117" customWidth="1"/>
    <col min="2" max="7" width="10" style="117" customWidth="1"/>
    <col min="8" max="12" width="6" style="117" customWidth="1"/>
    <col min="13" max="16384" width="8.59765625" style="117"/>
  </cols>
  <sheetData>
    <row r="1" spans="1:251" s="215" customFormat="1" ht="29.25" customHeight="1" thickBot="1">
      <c r="A1" s="217" t="s">
        <v>153</v>
      </c>
      <c r="G1" s="216" t="s">
        <v>152</v>
      </c>
    </row>
    <row r="2" spans="1:251" ht="18.75" customHeight="1">
      <c r="A2" s="638" t="s">
        <v>4</v>
      </c>
      <c r="B2" s="640" t="s">
        <v>151</v>
      </c>
      <c r="C2" s="641"/>
      <c r="D2" s="641"/>
      <c r="E2" s="641"/>
      <c r="F2" s="641"/>
      <c r="G2" s="641"/>
    </row>
    <row r="3" spans="1:251" ht="18.75" customHeight="1">
      <c r="A3" s="639"/>
      <c r="B3" s="214" t="s">
        <v>138</v>
      </c>
      <c r="C3" s="201" t="s">
        <v>150</v>
      </c>
      <c r="D3" s="201" t="s">
        <v>149</v>
      </c>
      <c r="E3" s="201" t="s">
        <v>148</v>
      </c>
      <c r="F3" s="201" t="s">
        <v>147</v>
      </c>
      <c r="G3" s="200" t="s">
        <v>146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</row>
    <row r="4" spans="1:251" ht="30" customHeight="1">
      <c r="A4" s="199" t="s">
        <v>133</v>
      </c>
      <c r="B4" s="213">
        <v>12</v>
      </c>
      <c r="C4" s="212">
        <v>5</v>
      </c>
      <c r="D4" s="212">
        <v>2</v>
      </c>
      <c r="E4" s="212">
        <v>4</v>
      </c>
      <c r="F4" s="211" t="s">
        <v>101</v>
      </c>
      <c r="G4" s="211" t="s">
        <v>101</v>
      </c>
      <c r="H4" s="145"/>
    </row>
    <row r="5" spans="1:251" ht="30" customHeight="1">
      <c r="A5" s="193" t="s">
        <v>132</v>
      </c>
      <c r="B5" s="210">
        <v>87</v>
      </c>
      <c r="C5" s="209">
        <v>29</v>
      </c>
      <c r="D5" s="209">
        <v>15</v>
      </c>
      <c r="E5" s="209">
        <v>32</v>
      </c>
      <c r="F5" s="209">
        <v>5</v>
      </c>
      <c r="G5" s="209">
        <v>5</v>
      </c>
    </row>
    <row r="6" spans="1:251" ht="15" customHeight="1">
      <c r="A6" s="642" t="s">
        <v>131</v>
      </c>
      <c r="B6" s="208">
        <v>9</v>
      </c>
      <c r="C6" s="208">
        <v>5</v>
      </c>
      <c r="D6" s="208">
        <v>1</v>
      </c>
      <c r="E6" s="208">
        <v>2</v>
      </c>
      <c r="F6" s="191">
        <v>1</v>
      </c>
      <c r="G6" s="191" t="s">
        <v>145</v>
      </c>
    </row>
    <row r="7" spans="1:251" ht="15" customHeight="1">
      <c r="A7" s="642"/>
      <c r="B7" s="207" t="s">
        <v>144</v>
      </c>
      <c r="C7" s="207" t="s">
        <v>143</v>
      </c>
      <c r="D7" s="207" t="s">
        <v>141</v>
      </c>
      <c r="E7" s="207" t="s">
        <v>142</v>
      </c>
      <c r="F7" s="207" t="s">
        <v>141</v>
      </c>
      <c r="G7" s="206"/>
    </row>
    <row r="8" spans="1:251" ht="30" customHeight="1">
      <c r="A8" s="193" t="s">
        <v>130</v>
      </c>
      <c r="B8" s="205">
        <v>18</v>
      </c>
      <c r="C8" s="205">
        <v>12</v>
      </c>
      <c r="D8" s="205">
        <v>4</v>
      </c>
      <c r="E8" s="205">
        <v>1</v>
      </c>
      <c r="F8" s="191">
        <v>1</v>
      </c>
      <c r="G8" s="191" t="s">
        <v>101</v>
      </c>
    </row>
    <row r="9" spans="1:251" ht="30" customHeight="1" thickBot="1">
      <c r="A9" s="190" t="s">
        <v>129</v>
      </c>
      <c r="B9" s="204">
        <v>3</v>
      </c>
      <c r="C9" s="203">
        <v>2</v>
      </c>
      <c r="D9" s="203">
        <v>1</v>
      </c>
      <c r="E9" s="203" t="s">
        <v>101</v>
      </c>
      <c r="F9" s="203" t="s">
        <v>101</v>
      </c>
      <c r="G9" s="203" t="s">
        <v>101</v>
      </c>
    </row>
    <row r="10" spans="1:251" ht="18.75" customHeight="1">
      <c r="A10" s="137" t="s">
        <v>140</v>
      </c>
      <c r="C10" s="186"/>
      <c r="D10" s="186"/>
    </row>
    <row r="11" spans="1:251" ht="18.75" customHeight="1" thickBot="1">
      <c r="A11" s="202"/>
    </row>
    <row r="12" spans="1:251" ht="18.75" customHeight="1">
      <c r="A12" s="638" t="s">
        <v>4</v>
      </c>
      <c r="B12" s="640" t="s">
        <v>139</v>
      </c>
      <c r="C12" s="641"/>
      <c r="D12" s="641"/>
      <c r="E12" s="641"/>
      <c r="F12" s="641"/>
    </row>
    <row r="13" spans="1:251" ht="18.75" customHeight="1">
      <c r="A13" s="639"/>
      <c r="B13" s="201" t="s">
        <v>138</v>
      </c>
      <c r="C13" s="201" t="s">
        <v>137</v>
      </c>
      <c r="D13" s="201" t="s">
        <v>136</v>
      </c>
      <c r="E13" s="201" t="s">
        <v>135</v>
      </c>
      <c r="F13" s="200" t="s">
        <v>134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5"/>
    </row>
    <row r="14" spans="1:251" ht="30" customHeight="1">
      <c r="A14" s="199" t="s">
        <v>133</v>
      </c>
      <c r="B14" s="198">
        <v>145</v>
      </c>
      <c r="C14" s="197">
        <v>51</v>
      </c>
      <c r="D14" s="197">
        <v>94</v>
      </c>
      <c r="E14" s="196" t="s">
        <v>101</v>
      </c>
      <c r="F14" s="196" t="s">
        <v>101</v>
      </c>
    </row>
    <row r="15" spans="1:251" ht="30" customHeight="1">
      <c r="A15" s="193" t="s">
        <v>132</v>
      </c>
      <c r="B15" s="195">
        <v>1147</v>
      </c>
      <c r="C15" s="194">
        <v>319</v>
      </c>
      <c r="D15" s="194">
        <v>271</v>
      </c>
      <c r="E15" s="194">
        <v>274</v>
      </c>
      <c r="F15" s="194">
        <v>283</v>
      </c>
    </row>
    <row r="16" spans="1:251" ht="30" customHeight="1">
      <c r="A16" s="193" t="s">
        <v>131</v>
      </c>
      <c r="B16" s="195">
        <v>18</v>
      </c>
      <c r="C16" s="194">
        <v>6</v>
      </c>
      <c r="D16" s="194">
        <v>12</v>
      </c>
      <c r="E16" s="191" t="s">
        <v>101</v>
      </c>
      <c r="F16" s="191" t="s">
        <v>101</v>
      </c>
    </row>
    <row r="17" spans="1:6" ht="30" customHeight="1">
      <c r="A17" s="193" t="s">
        <v>130</v>
      </c>
      <c r="B17" s="192">
        <v>280</v>
      </c>
      <c r="C17" s="191">
        <v>70</v>
      </c>
      <c r="D17" s="191">
        <v>70</v>
      </c>
      <c r="E17" s="191">
        <v>67</v>
      </c>
      <c r="F17" s="191">
        <v>73</v>
      </c>
    </row>
    <row r="18" spans="1:6" ht="30" customHeight="1" thickBot="1">
      <c r="A18" s="190" t="s">
        <v>129</v>
      </c>
      <c r="B18" s="189">
        <v>43</v>
      </c>
      <c r="C18" s="188">
        <v>16</v>
      </c>
      <c r="D18" s="188">
        <v>27</v>
      </c>
      <c r="E18" s="188" t="s">
        <v>101</v>
      </c>
      <c r="F18" s="188" t="s">
        <v>101</v>
      </c>
    </row>
    <row r="19" spans="1:6" ht="18.75" customHeight="1">
      <c r="A19" s="187" t="s">
        <v>128</v>
      </c>
      <c r="C19" s="186"/>
      <c r="D19" s="186"/>
    </row>
  </sheetData>
  <mergeCells count="5">
    <mergeCell ref="A2:A3"/>
    <mergeCell ref="B2:G2"/>
    <mergeCell ref="A6:A7"/>
    <mergeCell ref="A12:A13"/>
    <mergeCell ref="B12:F12"/>
  </mergeCells>
  <phoneticPr fontId="3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6896-B173-467D-862B-E8FBCA2509C4}">
  <dimension ref="A1:S41"/>
  <sheetViews>
    <sheetView view="pageBreakPreview" topLeftCell="A10" zoomScaleNormal="100" zoomScaleSheetLayoutView="100" workbookViewId="0"/>
  </sheetViews>
  <sheetFormatPr defaultColWidth="9" defaultRowHeight="13.2"/>
  <cols>
    <col min="1" max="1" width="12.5" style="4" customWidth="1"/>
    <col min="2" max="13" width="6.19921875" style="1" customWidth="1"/>
    <col min="14" max="19" width="7.5" style="1" customWidth="1"/>
    <col min="20" max="16384" width="9" style="1"/>
  </cols>
  <sheetData>
    <row r="1" spans="1:19" ht="29.25" customHeight="1">
      <c r="A1" s="252" t="s">
        <v>196</v>
      </c>
    </row>
    <row r="2" spans="1:19" ht="16.5" customHeight="1" thickBot="1">
      <c r="A2" s="246" t="s">
        <v>195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0" t="s">
        <v>194</v>
      </c>
      <c r="N2" s="3"/>
      <c r="O2" s="3"/>
      <c r="P2" s="3"/>
      <c r="Q2" s="3"/>
      <c r="R2" s="3"/>
    </row>
    <row r="3" spans="1:19" ht="16.5" customHeight="1">
      <c r="A3" s="645" t="s">
        <v>4</v>
      </c>
      <c r="B3" s="648" t="s">
        <v>191</v>
      </c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</row>
    <row r="4" spans="1:19" ht="16.5" customHeight="1">
      <c r="A4" s="646"/>
      <c r="B4" s="651" t="s">
        <v>185</v>
      </c>
      <c r="C4" s="652"/>
      <c r="D4" s="651" t="s">
        <v>184</v>
      </c>
      <c r="E4" s="652"/>
      <c r="F4" s="651" t="s">
        <v>183</v>
      </c>
      <c r="G4" s="652"/>
      <c r="H4" s="651" t="s">
        <v>190</v>
      </c>
      <c r="I4" s="652"/>
      <c r="J4" s="643" t="s">
        <v>189</v>
      </c>
      <c r="K4" s="650"/>
      <c r="L4" s="643" t="s">
        <v>188</v>
      </c>
      <c r="M4" s="644"/>
    </row>
    <row r="5" spans="1:19" ht="16.5" customHeight="1">
      <c r="A5" s="647"/>
      <c r="B5" s="251" t="s">
        <v>2</v>
      </c>
      <c r="C5" s="250" t="s">
        <v>3</v>
      </c>
      <c r="D5" s="250" t="s">
        <v>2</v>
      </c>
      <c r="E5" s="250" t="s">
        <v>3</v>
      </c>
      <c r="F5" s="250" t="s">
        <v>2</v>
      </c>
      <c r="G5" s="250" t="s">
        <v>3</v>
      </c>
      <c r="H5" s="250" t="s">
        <v>2</v>
      </c>
      <c r="I5" s="250" t="s">
        <v>3</v>
      </c>
      <c r="J5" s="243" t="s">
        <v>2</v>
      </c>
      <c r="K5" s="243" t="s">
        <v>3</v>
      </c>
      <c r="L5" s="243" t="s">
        <v>2</v>
      </c>
      <c r="M5" s="242" t="s">
        <v>3</v>
      </c>
    </row>
    <row r="6" spans="1:19" ht="16.5" customHeight="1">
      <c r="A6" s="241" t="s">
        <v>182</v>
      </c>
      <c r="B6" s="249">
        <v>116.4</v>
      </c>
      <c r="C6" s="249">
        <v>115.6</v>
      </c>
      <c r="D6" s="249">
        <v>122.3</v>
      </c>
      <c r="E6" s="249">
        <v>121.5</v>
      </c>
      <c r="F6" s="249">
        <v>127.7</v>
      </c>
      <c r="G6" s="249">
        <v>127.2</v>
      </c>
      <c r="H6" s="249">
        <v>133.19999999999999</v>
      </c>
      <c r="I6" s="249">
        <v>133.5</v>
      </c>
      <c r="J6" s="78">
        <v>138.69999999999999</v>
      </c>
      <c r="K6" s="78">
        <v>140.30000000000001</v>
      </c>
      <c r="L6" s="78">
        <v>144.6</v>
      </c>
      <c r="M6" s="78">
        <v>146.69999999999999</v>
      </c>
    </row>
    <row r="7" spans="1:19" s="2" customFormat="1" ht="16.5" customHeight="1">
      <c r="A7" s="241" t="s">
        <v>181</v>
      </c>
      <c r="B7" s="249">
        <v>116.5</v>
      </c>
      <c r="C7" s="249">
        <v>115.3</v>
      </c>
      <c r="D7" s="249">
        <v>122.5</v>
      </c>
      <c r="E7" s="249">
        <v>121.7</v>
      </c>
      <c r="F7" s="249">
        <v>128.1</v>
      </c>
      <c r="G7" s="249">
        <v>127.7</v>
      </c>
      <c r="H7" s="249">
        <v>133.30000000000001</v>
      </c>
      <c r="I7" s="249">
        <v>133.80000000000001</v>
      </c>
      <c r="J7" s="78">
        <v>139</v>
      </c>
      <c r="K7" s="78">
        <v>141.1</v>
      </c>
      <c r="L7" s="78">
        <v>145.4</v>
      </c>
      <c r="M7" s="78">
        <v>147.19999999999999</v>
      </c>
    </row>
    <row r="8" spans="1:19" s="2" customFormat="1" ht="16.5" customHeight="1">
      <c r="A8" s="241" t="s">
        <v>180</v>
      </c>
      <c r="B8" s="249">
        <v>116.7</v>
      </c>
      <c r="C8" s="249">
        <v>115.5</v>
      </c>
      <c r="D8" s="249">
        <v>122.3</v>
      </c>
      <c r="E8" s="249">
        <v>121.2</v>
      </c>
      <c r="F8" s="249">
        <v>128.19999999999999</v>
      </c>
      <c r="G8" s="249">
        <v>127.6</v>
      </c>
      <c r="H8" s="249">
        <v>133.5</v>
      </c>
      <c r="I8" s="249">
        <v>134.19999999999999</v>
      </c>
      <c r="J8" s="78">
        <v>138.80000000000001</v>
      </c>
      <c r="K8" s="78">
        <v>140.6</v>
      </c>
      <c r="L8" s="78">
        <v>145.4</v>
      </c>
      <c r="M8" s="78">
        <v>147.5</v>
      </c>
    </row>
    <row r="9" spans="1:19" s="2" customFormat="1" ht="16.5" customHeight="1">
      <c r="A9" s="241" t="s">
        <v>179</v>
      </c>
      <c r="B9" s="249">
        <v>117.2</v>
      </c>
      <c r="C9" s="249">
        <v>115.4</v>
      </c>
      <c r="D9" s="249">
        <v>122.4</v>
      </c>
      <c r="E9" s="249">
        <v>121</v>
      </c>
      <c r="F9" s="249">
        <v>127.8</v>
      </c>
      <c r="G9" s="249">
        <v>126.9</v>
      </c>
      <c r="H9" s="249">
        <v>133.30000000000001</v>
      </c>
      <c r="I9" s="249">
        <v>133.1</v>
      </c>
      <c r="J9" s="78">
        <v>138.69999999999999</v>
      </c>
      <c r="K9" s="78">
        <v>140.69999999999999</v>
      </c>
      <c r="L9" s="78">
        <v>145.19999999999999</v>
      </c>
      <c r="M9" s="78">
        <v>146.19999999999999</v>
      </c>
    </row>
    <row r="10" spans="1:19" ht="16.5" customHeight="1" thickBot="1">
      <c r="A10" s="240" t="s">
        <v>178</v>
      </c>
      <c r="B10" s="248">
        <v>116.3</v>
      </c>
      <c r="C10" s="248">
        <v>115.4</v>
      </c>
      <c r="D10" s="248">
        <v>122.4</v>
      </c>
      <c r="E10" s="248">
        <v>120.9</v>
      </c>
      <c r="F10" s="248">
        <v>127.9</v>
      </c>
      <c r="G10" s="248">
        <v>127</v>
      </c>
      <c r="H10" s="248">
        <v>133</v>
      </c>
      <c r="I10" s="248">
        <v>132.69999999999999</v>
      </c>
      <c r="J10" s="239">
        <v>138.9</v>
      </c>
      <c r="K10" s="239">
        <v>140</v>
      </c>
      <c r="L10" s="239">
        <v>145</v>
      </c>
      <c r="M10" s="239">
        <v>147.1</v>
      </c>
    </row>
    <row r="11" spans="1:19" ht="16.5" customHeight="1" thickBot="1">
      <c r="A11" s="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3"/>
      <c r="O11" s="3"/>
      <c r="P11" s="3"/>
      <c r="Q11" s="3"/>
      <c r="R11" s="3"/>
      <c r="S11" s="3"/>
    </row>
    <row r="12" spans="1:19" ht="16.5" customHeight="1">
      <c r="A12" s="645" t="s">
        <v>4</v>
      </c>
      <c r="B12" s="648" t="s">
        <v>186</v>
      </c>
      <c r="C12" s="649"/>
      <c r="D12" s="649"/>
      <c r="E12" s="649"/>
      <c r="F12" s="649"/>
      <c r="G12" s="649"/>
      <c r="H12" s="5"/>
      <c r="I12" s="5"/>
      <c r="J12" s="5"/>
      <c r="K12" s="5"/>
      <c r="L12" s="5"/>
      <c r="M12" s="5"/>
    </row>
    <row r="13" spans="1:19" ht="16.5" customHeight="1">
      <c r="A13" s="646"/>
      <c r="B13" s="643" t="s">
        <v>185</v>
      </c>
      <c r="C13" s="650"/>
      <c r="D13" s="643" t="s">
        <v>184</v>
      </c>
      <c r="E13" s="650"/>
      <c r="F13" s="643" t="s">
        <v>183</v>
      </c>
      <c r="G13" s="644"/>
      <c r="H13" s="5"/>
      <c r="I13" s="5"/>
      <c r="J13" s="5"/>
      <c r="K13" s="5"/>
      <c r="L13" s="5"/>
      <c r="M13" s="5"/>
    </row>
    <row r="14" spans="1:19" ht="16.5" customHeight="1">
      <c r="A14" s="647"/>
      <c r="B14" s="243" t="s">
        <v>2</v>
      </c>
      <c r="C14" s="243" t="s">
        <v>3</v>
      </c>
      <c r="D14" s="243" t="s">
        <v>2</v>
      </c>
      <c r="E14" s="243" t="s">
        <v>3</v>
      </c>
      <c r="F14" s="243" t="s">
        <v>2</v>
      </c>
      <c r="G14" s="242" t="s">
        <v>3</v>
      </c>
      <c r="H14" s="5"/>
      <c r="I14" s="5"/>
      <c r="J14" s="5"/>
      <c r="K14" s="5"/>
      <c r="L14" s="5"/>
      <c r="M14" s="5"/>
    </row>
    <row r="15" spans="1:19" ht="16.5" customHeight="1">
      <c r="A15" s="241" t="s">
        <v>182</v>
      </c>
      <c r="B15" s="78">
        <v>153.1</v>
      </c>
      <c r="C15" s="78">
        <v>152.30000000000001</v>
      </c>
      <c r="D15" s="78">
        <v>160.4</v>
      </c>
      <c r="E15" s="78">
        <v>154.9</v>
      </c>
      <c r="F15" s="78">
        <v>164.9</v>
      </c>
      <c r="G15" s="78">
        <v>156.5</v>
      </c>
      <c r="H15" s="5"/>
      <c r="I15" s="5"/>
      <c r="J15" s="5"/>
      <c r="K15" s="5"/>
      <c r="L15" s="5"/>
      <c r="M15" s="5"/>
    </row>
    <row r="16" spans="1:19" s="2" customFormat="1" ht="16.5" customHeight="1">
      <c r="A16" s="241" t="s">
        <v>181</v>
      </c>
      <c r="B16" s="78">
        <v>153</v>
      </c>
      <c r="C16" s="78">
        <v>152</v>
      </c>
      <c r="D16" s="78">
        <v>160.4</v>
      </c>
      <c r="E16" s="78">
        <v>155.1</v>
      </c>
      <c r="F16" s="78">
        <v>165.7</v>
      </c>
      <c r="G16" s="78">
        <v>156.4</v>
      </c>
      <c r="H16" s="61"/>
      <c r="I16" s="61"/>
      <c r="J16" s="61"/>
      <c r="K16" s="61"/>
      <c r="L16" s="61"/>
      <c r="M16" s="61"/>
    </row>
    <row r="17" spans="1:19" s="2" customFormat="1" ht="16.5" customHeight="1">
      <c r="A17" s="241" t="s">
        <v>180</v>
      </c>
      <c r="B17" s="78">
        <v>153.5</v>
      </c>
      <c r="C17" s="78">
        <v>152.19999999999999</v>
      </c>
      <c r="D17" s="78">
        <v>160.19999999999999</v>
      </c>
      <c r="E17" s="78">
        <v>154.9</v>
      </c>
      <c r="F17" s="78">
        <v>165.6</v>
      </c>
      <c r="G17" s="78">
        <v>156.6</v>
      </c>
      <c r="H17" s="61"/>
      <c r="I17" s="61"/>
      <c r="J17" s="61"/>
      <c r="K17" s="61"/>
      <c r="L17" s="61"/>
      <c r="M17" s="61"/>
    </row>
    <row r="18" spans="1:19" s="2" customFormat="1" ht="16.5" customHeight="1">
      <c r="A18" s="241" t="s">
        <v>179</v>
      </c>
      <c r="B18" s="78">
        <v>152.9</v>
      </c>
      <c r="C18" s="78">
        <v>152</v>
      </c>
      <c r="D18" s="78">
        <v>160.69999999999999</v>
      </c>
      <c r="E18" s="78">
        <v>154.80000000000001</v>
      </c>
      <c r="F18" s="78">
        <v>165.2</v>
      </c>
      <c r="G18" s="78">
        <v>156.30000000000001</v>
      </c>
      <c r="H18" s="61"/>
      <c r="I18" s="61"/>
      <c r="J18" s="61"/>
      <c r="K18" s="61"/>
      <c r="L18" s="61"/>
      <c r="M18" s="61"/>
    </row>
    <row r="19" spans="1:19" ht="16.5" customHeight="1" thickBot="1">
      <c r="A19" s="240" t="s">
        <v>178</v>
      </c>
      <c r="B19" s="239">
        <v>152.80000000000001</v>
      </c>
      <c r="C19" s="239">
        <v>151.69999999999999</v>
      </c>
      <c r="D19" s="239">
        <v>160.19999999999999</v>
      </c>
      <c r="E19" s="239">
        <v>154.6</v>
      </c>
      <c r="F19" s="239">
        <v>165.7</v>
      </c>
      <c r="G19" s="239">
        <v>156.30000000000001</v>
      </c>
      <c r="H19" s="5"/>
      <c r="I19" s="5"/>
      <c r="J19" s="5"/>
      <c r="K19" s="5"/>
      <c r="L19" s="5"/>
      <c r="M19" s="5"/>
    </row>
    <row r="20" spans="1:19" ht="16.5" customHeight="1">
      <c r="A20" s="247"/>
      <c r="B20" s="79"/>
      <c r="C20" s="79"/>
      <c r="D20" s="79"/>
      <c r="E20" s="79"/>
      <c r="F20" s="79"/>
      <c r="G20" s="79"/>
      <c r="H20" s="5"/>
      <c r="I20" s="5"/>
      <c r="J20" s="5"/>
      <c r="K20" s="5"/>
      <c r="L20" s="5"/>
      <c r="M20" s="5"/>
    </row>
    <row r="21" spans="1:19" ht="16.5" customHeight="1" thickBot="1">
      <c r="A21" s="246" t="s">
        <v>193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90" t="s">
        <v>192</v>
      </c>
      <c r="N21" s="3"/>
      <c r="O21" s="3"/>
      <c r="P21" s="3"/>
      <c r="Q21" s="3"/>
      <c r="R21" s="3"/>
    </row>
    <row r="22" spans="1:19" ht="16.5" customHeight="1">
      <c r="A22" s="645" t="s">
        <v>187</v>
      </c>
      <c r="B22" s="648" t="s">
        <v>191</v>
      </c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</row>
    <row r="23" spans="1:19" ht="16.5" customHeight="1">
      <c r="A23" s="646"/>
      <c r="B23" s="643" t="s">
        <v>185</v>
      </c>
      <c r="C23" s="650"/>
      <c r="D23" s="643" t="s">
        <v>184</v>
      </c>
      <c r="E23" s="650"/>
      <c r="F23" s="643" t="s">
        <v>183</v>
      </c>
      <c r="G23" s="650"/>
      <c r="H23" s="643" t="s">
        <v>190</v>
      </c>
      <c r="I23" s="650"/>
      <c r="J23" s="643" t="s">
        <v>189</v>
      </c>
      <c r="K23" s="650"/>
      <c r="L23" s="643" t="s">
        <v>188</v>
      </c>
      <c r="M23" s="644"/>
    </row>
    <row r="24" spans="1:19" ht="16.5" customHeight="1">
      <c r="A24" s="647"/>
      <c r="B24" s="245" t="s">
        <v>2</v>
      </c>
      <c r="C24" s="243" t="s">
        <v>3</v>
      </c>
      <c r="D24" s="243" t="s">
        <v>2</v>
      </c>
      <c r="E24" s="243" t="s">
        <v>3</v>
      </c>
      <c r="F24" s="243" t="s">
        <v>2</v>
      </c>
      <c r="G24" s="243" t="s">
        <v>3</v>
      </c>
      <c r="H24" s="243" t="s">
        <v>2</v>
      </c>
      <c r="I24" s="243" t="s">
        <v>3</v>
      </c>
      <c r="J24" s="243" t="s">
        <v>2</v>
      </c>
      <c r="K24" s="243" t="s">
        <v>3</v>
      </c>
      <c r="L24" s="243" t="s">
        <v>2</v>
      </c>
      <c r="M24" s="242" t="s">
        <v>3</v>
      </c>
    </row>
    <row r="25" spans="1:19" ht="16.5" customHeight="1">
      <c r="A25" s="241" t="s">
        <v>182</v>
      </c>
      <c r="B25" s="244">
        <v>21.3</v>
      </c>
      <c r="C25" s="78">
        <v>21</v>
      </c>
      <c r="D25" s="78">
        <v>24</v>
      </c>
      <c r="E25" s="78">
        <v>23.5</v>
      </c>
      <c r="F25" s="78">
        <v>27</v>
      </c>
      <c r="G25" s="78">
        <v>26.4</v>
      </c>
      <c r="H25" s="78">
        <v>30.4</v>
      </c>
      <c r="I25" s="78">
        <v>30.3</v>
      </c>
      <c r="J25" s="78">
        <v>33.9</v>
      </c>
      <c r="K25" s="78">
        <v>33.700000000000003</v>
      </c>
      <c r="L25" s="78">
        <v>38.200000000000003</v>
      </c>
      <c r="M25" s="78">
        <v>39</v>
      </c>
    </row>
    <row r="26" spans="1:19" s="2" customFormat="1" ht="16.5" customHeight="1">
      <c r="A26" s="241" t="s">
        <v>181</v>
      </c>
      <c r="B26" s="244">
        <v>21.2</v>
      </c>
      <c r="C26" s="78">
        <v>20.7</v>
      </c>
      <c r="D26" s="78">
        <v>24.2</v>
      </c>
      <c r="E26" s="78">
        <v>23.7</v>
      </c>
      <c r="F26" s="78">
        <v>27.3</v>
      </c>
      <c r="G26" s="78">
        <v>26.8</v>
      </c>
      <c r="H26" s="78">
        <v>30.7</v>
      </c>
      <c r="I26" s="78">
        <v>30.4</v>
      </c>
      <c r="J26" s="78">
        <v>34.5</v>
      </c>
      <c r="K26" s="78">
        <v>35.200000000000003</v>
      </c>
      <c r="L26" s="78">
        <v>38.799999999999997</v>
      </c>
      <c r="M26" s="78">
        <v>39</v>
      </c>
    </row>
    <row r="27" spans="1:19" s="2" customFormat="1" ht="16.5" customHeight="1">
      <c r="A27" s="241" t="s">
        <v>180</v>
      </c>
      <c r="B27" s="78">
        <v>21.3</v>
      </c>
      <c r="C27" s="78">
        <v>20.6</v>
      </c>
      <c r="D27" s="78">
        <v>23.7</v>
      </c>
      <c r="E27" s="78">
        <v>23.2</v>
      </c>
      <c r="F27" s="78">
        <v>27.1</v>
      </c>
      <c r="G27" s="78">
        <v>26.5</v>
      </c>
      <c r="H27" s="78">
        <v>30.5</v>
      </c>
      <c r="I27" s="78">
        <v>30.3</v>
      </c>
      <c r="J27" s="78">
        <v>34.200000000000003</v>
      </c>
      <c r="K27" s="78">
        <v>34.5</v>
      </c>
      <c r="L27" s="78">
        <v>38.5</v>
      </c>
      <c r="M27" s="78">
        <v>40</v>
      </c>
    </row>
    <row r="28" spans="1:19" s="2" customFormat="1" ht="16.5" customHeight="1">
      <c r="A28" s="241" t="s">
        <v>179</v>
      </c>
      <c r="B28" s="78">
        <v>20.8</v>
      </c>
      <c r="C28" s="78">
        <v>20.3</v>
      </c>
      <c r="D28" s="78">
        <v>24</v>
      </c>
      <c r="E28" s="78">
        <v>22.9</v>
      </c>
      <c r="F28" s="78">
        <v>26.6</v>
      </c>
      <c r="G28" s="78">
        <v>26</v>
      </c>
      <c r="H28" s="78">
        <v>30.3</v>
      </c>
      <c r="I28" s="78">
        <v>29.7</v>
      </c>
      <c r="J28" s="78">
        <v>34</v>
      </c>
      <c r="K28" s="78">
        <v>34.299999999999997</v>
      </c>
      <c r="L28" s="78">
        <v>38.4</v>
      </c>
      <c r="M28" s="78">
        <v>39.1</v>
      </c>
    </row>
    <row r="29" spans="1:19" ht="16.5" customHeight="1" thickBot="1">
      <c r="A29" s="240" t="s">
        <v>178</v>
      </c>
      <c r="B29" s="239">
        <v>20.7</v>
      </c>
      <c r="C29" s="239">
        <v>20.5</v>
      </c>
      <c r="D29" s="239">
        <v>23.6</v>
      </c>
      <c r="E29" s="239">
        <v>23</v>
      </c>
      <c r="F29" s="239">
        <v>27.1</v>
      </c>
      <c r="G29" s="239">
        <v>26</v>
      </c>
      <c r="H29" s="239">
        <v>29.9</v>
      </c>
      <c r="I29" s="239">
        <v>29.5</v>
      </c>
      <c r="J29" s="239">
        <v>34.1</v>
      </c>
      <c r="K29" s="239">
        <v>33.799999999999997</v>
      </c>
      <c r="L29" s="239">
        <v>38.1</v>
      </c>
      <c r="M29" s="239">
        <v>39.1</v>
      </c>
    </row>
    <row r="30" spans="1:19" ht="16.5" customHeight="1" thickBot="1">
      <c r="A30" s="7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3"/>
      <c r="O30" s="3"/>
      <c r="P30" s="3"/>
      <c r="Q30" s="3"/>
      <c r="R30" s="3"/>
      <c r="S30" s="3"/>
    </row>
    <row r="31" spans="1:19" ht="16.5" customHeight="1">
      <c r="A31" s="645" t="s">
        <v>187</v>
      </c>
      <c r="B31" s="648" t="s">
        <v>186</v>
      </c>
      <c r="C31" s="649"/>
      <c r="D31" s="649"/>
      <c r="E31" s="649"/>
      <c r="F31" s="649"/>
      <c r="G31" s="649"/>
      <c r="H31" s="5"/>
      <c r="I31" s="5"/>
      <c r="J31" s="5"/>
      <c r="K31" s="5"/>
      <c r="L31" s="5"/>
      <c r="M31" s="5"/>
    </row>
    <row r="32" spans="1:19" ht="16.5" customHeight="1">
      <c r="A32" s="646"/>
      <c r="B32" s="643" t="s">
        <v>185</v>
      </c>
      <c r="C32" s="650"/>
      <c r="D32" s="643" t="s">
        <v>184</v>
      </c>
      <c r="E32" s="650"/>
      <c r="F32" s="643" t="s">
        <v>183</v>
      </c>
      <c r="G32" s="644"/>
      <c r="H32" s="5"/>
      <c r="I32" s="5"/>
      <c r="J32" s="5"/>
      <c r="K32" s="5"/>
      <c r="L32" s="5"/>
      <c r="M32" s="5"/>
    </row>
    <row r="33" spans="1:19" ht="16.5" customHeight="1">
      <c r="A33" s="647"/>
      <c r="B33" s="243" t="s">
        <v>2</v>
      </c>
      <c r="C33" s="243" t="s">
        <v>3</v>
      </c>
      <c r="D33" s="243" t="s">
        <v>2</v>
      </c>
      <c r="E33" s="243" t="s">
        <v>3</v>
      </c>
      <c r="F33" s="243" t="s">
        <v>2</v>
      </c>
      <c r="G33" s="242" t="s">
        <v>3</v>
      </c>
      <c r="H33" s="5"/>
      <c r="I33" s="5"/>
      <c r="J33" s="5"/>
      <c r="K33" s="5"/>
      <c r="L33" s="5"/>
      <c r="M33" s="5"/>
    </row>
    <row r="34" spans="1:19" ht="16.5" customHeight="1">
      <c r="A34" s="241" t="s">
        <v>182</v>
      </c>
      <c r="B34" s="78">
        <v>43.9</v>
      </c>
      <c r="C34" s="78">
        <v>43.9</v>
      </c>
      <c r="D34" s="78">
        <v>48.9</v>
      </c>
      <c r="E34" s="78">
        <v>47.1</v>
      </c>
      <c r="F34" s="78">
        <v>53</v>
      </c>
      <c r="G34" s="78">
        <v>49.1</v>
      </c>
      <c r="H34" s="5"/>
      <c r="I34" s="5"/>
      <c r="J34" s="5"/>
      <c r="K34" s="5"/>
      <c r="L34" s="5"/>
      <c r="M34" s="5"/>
    </row>
    <row r="35" spans="1:19" s="2" customFormat="1" ht="16.5" customHeight="1">
      <c r="A35" s="241" t="s">
        <v>181</v>
      </c>
      <c r="B35" s="78">
        <v>44.4</v>
      </c>
      <c r="C35" s="78">
        <v>43.6</v>
      </c>
      <c r="D35" s="78">
        <v>49.7</v>
      </c>
      <c r="E35" s="78">
        <v>47.2</v>
      </c>
      <c r="F35" s="78">
        <v>54.2</v>
      </c>
      <c r="G35" s="78">
        <v>49.6</v>
      </c>
      <c r="H35" s="61"/>
      <c r="I35" s="61"/>
      <c r="J35" s="61"/>
      <c r="K35" s="61"/>
      <c r="L35" s="61"/>
      <c r="M35" s="61"/>
    </row>
    <row r="36" spans="1:19" s="2" customFormat="1" ht="16.5" customHeight="1">
      <c r="A36" s="241" t="s">
        <v>180</v>
      </c>
      <c r="B36" s="78">
        <v>43.7</v>
      </c>
      <c r="C36" s="78">
        <v>43.1</v>
      </c>
      <c r="D36" s="78">
        <v>49.1</v>
      </c>
      <c r="E36" s="78">
        <v>46.7</v>
      </c>
      <c r="F36" s="78">
        <v>54</v>
      </c>
      <c r="G36" s="78">
        <v>49.2</v>
      </c>
      <c r="H36" s="61"/>
      <c r="I36" s="61"/>
      <c r="J36" s="61"/>
      <c r="K36" s="61"/>
      <c r="L36" s="61"/>
      <c r="M36" s="61"/>
    </row>
    <row r="37" spans="1:19" s="2" customFormat="1" ht="16.5" customHeight="1">
      <c r="A37" s="241" t="s">
        <v>179</v>
      </c>
      <c r="B37" s="78">
        <v>43.6</v>
      </c>
      <c r="C37" s="78">
        <v>43.8</v>
      </c>
      <c r="D37" s="78">
        <v>48.7</v>
      </c>
      <c r="E37" s="78">
        <v>46</v>
      </c>
      <c r="F37" s="78">
        <v>54.2</v>
      </c>
      <c r="G37" s="78">
        <v>49</v>
      </c>
      <c r="H37" s="61"/>
      <c r="I37" s="61"/>
      <c r="J37" s="61"/>
      <c r="K37" s="61"/>
      <c r="L37" s="61"/>
      <c r="M37" s="61"/>
    </row>
    <row r="38" spans="1:19" ht="16.5" customHeight="1" thickBot="1">
      <c r="A38" s="240" t="s">
        <v>178</v>
      </c>
      <c r="B38" s="239">
        <v>43.8</v>
      </c>
      <c r="C38" s="239">
        <v>43.6</v>
      </c>
      <c r="D38" s="239">
        <v>49.1</v>
      </c>
      <c r="E38" s="239">
        <v>46.8</v>
      </c>
      <c r="F38" s="239">
        <v>53.5</v>
      </c>
      <c r="G38" s="239">
        <v>48.2</v>
      </c>
      <c r="H38" s="5"/>
      <c r="I38" s="5"/>
      <c r="J38" s="5"/>
      <c r="K38" s="5"/>
      <c r="L38" s="5"/>
      <c r="M38" s="5"/>
    </row>
    <row r="39" spans="1:19" ht="16.5" customHeight="1">
      <c r="A39" s="7" t="s">
        <v>154</v>
      </c>
      <c r="B39" s="79"/>
      <c r="C39" s="79"/>
      <c r="D39" s="79"/>
      <c r="E39" s="79"/>
      <c r="F39" s="79"/>
      <c r="G39" s="79"/>
      <c r="H39" s="5"/>
      <c r="I39" s="5"/>
      <c r="J39" s="5"/>
      <c r="K39" s="5"/>
      <c r="L39" s="5"/>
      <c r="M39" s="5"/>
    </row>
    <row r="40" spans="1:19" ht="16.5" customHeight="1">
      <c r="A40" s="7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3"/>
      <c r="O40" s="3"/>
      <c r="P40" s="3"/>
      <c r="Q40" s="3"/>
      <c r="R40" s="3"/>
      <c r="S40" s="3"/>
    </row>
    <row r="41" spans="1:19" ht="15.75" customHeight="1"/>
  </sheetData>
  <mergeCells count="26">
    <mergeCell ref="A3:A5"/>
    <mergeCell ref="B3:M3"/>
    <mergeCell ref="B4:C4"/>
    <mergeCell ref="D4:E4"/>
    <mergeCell ref="F4:G4"/>
    <mergeCell ref="H4:I4"/>
    <mergeCell ref="J4:K4"/>
    <mergeCell ref="L4:M4"/>
    <mergeCell ref="A12:A14"/>
    <mergeCell ref="B12:G12"/>
    <mergeCell ref="B13:C13"/>
    <mergeCell ref="D13:E13"/>
    <mergeCell ref="F13:G13"/>
    <mergeCell ref="L23:M23"/>
    <mergeCell ref="A31:A33"/>
    <mergeCell ref="B31:G31"/>
    <mergeCell ref="B32:C32"/>
    <mergeCell ref="D32:E32"/>
    <mergeCell ref="F32:G32"/>
    <mergeCell ref="A22:A24"/>
    <mergeCell ref="B22:M22"/>
    <mergeCell ref="B23:C23"/>
    <mergeCell ref="H23:I23"/>
    <mergeCell ref="J23:K23"/>
    <mergeCell ref="D23:E23"/>
    <mergeCell ref="F23:G23"/>
  </mergeCells>
  <phoneticPr fontId="3"/>
  <pageMargins left="0.74803149606299213" right="0.74803149606299213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1527-8024-4242-A4CA-38B634FE595D}">
  <dimension ref="A1:H22"/>
  <sheetViews>
    <sheetView view="pageBreakPreview" zoomScaleNormal="100" zoomScaleSheetLayoutView="100" workbookViewId="0"/>
  </sheetViews>
  <sheetFormatPr defaultColWidth="9" defaultRowHeight="13.2"/>
  <cols>
    <col min="1" max="1" width="23" style="1" bestFit="1" customWidth="1"/>
    <col min="2" max="2" width="13.8984375" style="1" bestFit="1" customWidth="1"/>
    <col min="3" max="3" width="33.09765625" style="1" customWidth="1"/>
    <col min="4" max="4" width="10.59765625" style="1" customWidth="1"/>
    <col min="5" max="5" width="9.69921875" style="1" bestFit="1" customWidth="1"/>
    <col min="6" max="16384" width="9" style="1"/>
  </cols>
  <sheetData>
    <row r="1" spans="1:8" ht="29.25" customHeight="1" thickBot="1">
      <c r="A1" s="279" t="s">
        <v>254</v>
      </c>
      <c r="E1" s="278" t="s">
        <v>253</v>
      </c>
    </row>
    <row r="2" spans="1:8" ht="17.25" customHeight="1">
      <c r="A2" s="277" t="s">
        <v>252</v>
      </c>
      <c r="B2" s="277" t="s">
        <v>251</v>
      </c>
      <c r="C2" s="277" t="s">
        <v>250</v>
      </c>
      <c r="D2" s="276" t="s">
        <v>249</v>
      </c>
      <c r="E2" s="275" t="s">
        <v>248</v>
      </c>
    </row>
    <row r="3" spans="1:8" ht="17.25" customHeight="1">
      <c r="A3" s="274" t="s">
        <v>247</v>
      </c>
      <c r="B3" s="274" t="s">
        <v>246</v>
      </c>
      <c r="C3" s="273" t="s">
        <v>245</v>
      </c>
      <c r="D3" s="272">
        <v>16134</v>
      </c>
      <c r="E3" s="271">
        <v>30599</v>
      </c>
    </row>
    <row r="4" spans="1:8" ht="17.25" customHeight="1">
      <c r="A4" s="266" t="s">
        <v>244</v>
      </c>
      <c r="B4" s="266" t="s">
        <v>243</v>
      </c>
      <c r="C4" s="268" t="s">
        <v>242</v>
      </c>
      <c r="D4" s="267">
        <v>35113</v>
      </c>
      <c r="E4" s="269">
        <v>32606</v>
      </c>
    </row>
    <row r="5" spans="1:8" ht="17.25" customHeight="1">
      <c r="A5" s="270" t="s">
        <v>241</v>
      </c>
      <c r="B5" s="266" t="s">
        <v>238</v>
      </c>
      <c r="C5" s="268" t="s">
        <v>240</v>
      </c>
      <c r="D5" s="267">
        <v>7038</v>
      </c>
      <c r="E5" s="269">
        <v>40012</v>
      </c>
    </row>
    <row r="6" spans="1:8" ht="17.25" customHeight="1">
      <c r="A6" s="266" t="s">
        <v>239</v>
      </c>
      <c r="B6" s="266" t="s">
        <v>238</v>
      </c>
      <c r="C6" s="268" t="s">
        <v>237</v>
      </c>
      <c r="D6" s="267">
        <v>4084</v>
      </c>
      <c r="E6" s="269">
        <v>44227</v>
      </c>
    </row>
    <row r="7" spans="1:8" ht="17.25" customHeight="1">
      <c r="A7" s="266" t="s">
        <v>236</v>
      </c>
      <c r="B7" s="266" t="s">
        <v>235</v>
      </c>
      <c r="C7" s="268" t="s">
        <v>234</v>
      </c>
      <c r="D7" s="267">
        <v>60689</v>
      </c>
      <c r="E7" s="269">
        <v>32632</v>
      </c>
    </row>
    <row r="8" spans="1:8" ht="17.25" customHeight="1">
      <c r="A8" s="266" t="s">
        <v>233</v>
      </c>
      <c r="B8" s="266" t="s">
        <v>230</v>
      </c>
      <c r="C8" s="268" t="s">
        <v>232</v>
      </c>
      <c r="D8" s="267">
        <v>36236</v>
      </c>
      <c r="E8" s="269">
        <v>32726</v>
      </c>
    </row>
    <row r="9" spans="1:8" ht="17.25" customHeight="1">
      <c r="A9" s="266" t="s">
        <v>231</v>
      </c>
      <c r="B9" s="266" t="s">
        <v>230</v>
      </c>
      <c r="C9" s="268" t="s">
        <v>229</v>
      </c>
      <c r="D9" s="267">
        <v>20572</v>
      </c>
      <c r="E9" s="269">
        <v>32728</v>
      </c>
    </row>
    <row r="10" spans="1:8" ht="17.25" customHeight="1">
      <c r="A10" s="266" t="s">
        <v>228</v>
      </c>
      <c r="B10" s="266" t="s">
        <v>227</v>
      </c>
      <c r="C10" s="268" t="s">
        <v>226</v>
      </c>
      <c r="D10" s="267">
        <v>13514</v>
      </c>
      <c r="E10" s="269">
        <v>29897</v>
      </c>
    </row>
    <row r="11" spans="1:8" ht="17.25" customHeight="1">
      <c r="A11" s="266" t="s">
        <v>225</v>
      </c>
      <c r="B11" s="266" t="s">
        <v>224</v>
      </c>
      <c r="C11" s="268" t="s">
        <v>223</v>
      </c>
      <c r="D11" s="267">
        <v>328262</v>
      </c>
      <c r="E11" s="269">
        <v>25331</v>
      </c>
    </row>
    <row r="12" spans="1:8" ht="17.25" customHeight="1">
      <c r="A12" s="266" t="s">
        <v>222</v>
      </c>
      <c r="B12" s="266" t="s">
        <v>221</v>
      </c>
      <c r="C12" s="268" t="s">
        <v>220</v>
      </c>
      <c r="D12" s="267">
        <v>25414</v>
      </c>
      <c r="E12" s="262" t="s">
        <v>219</v>
      </c>
    </row>
    <row r="13" spans="1:8" ht="17.25" customHeight="1">
      <c r="A13" s="266" t="s">
        <v>218</v>
      </c>
      <c r="B13" s="266" t="s">
        <v>217</v>
      </c>
      <c r="C13" s="268" t="s">
        <v>208</v>
      </c>
      <c r="D13" s="267">
        <v>1120</v>
      </c>
      <c r="E13" s="269">
        <v>29374</v>
      </c>
    </row>
    <row r="14" spans="1:8" ht="17.25" customHeight="1">
      <c r="A14" s="266" t="s">
        <v>216</v>
      </c>
      <c r="B14" s="266" t="s">
        <v>215</v>
      </c>
      <c r="C14" s="268" t="s">
        <v>208</v>
      </c>
      <c r="D14" s="267">
        <v>1686</v>
      </c>
      <c r="E14" s="269">
        <v>30040</v>
      </c>
    </row>
    <row r="15" spans="1:8" ht="17.25" customHeight="1">
      <c r="A15" s="266" t="s">
        <v>214</v>
      </c>
      <c r="B15" s="266" t="s">
        <v>213</v>
      </c>
      <c r="C15" s="268" t="s">
        <v>208</v>
      </c>
      <c r="D15" s="267">
        <v>1428</v>
      </c>
      <c r="E15" s="269">
        <v>31300</v>
      </c>
    </row>
    <row r="16" spans="1:8" ht="17.25" customHeight="1">
      <c r="A16" s="266" t="s">
        <v>212</v>
      </c>
      <c r="B16" s="266" t="s">
        <v>211</v>
      </c>
      <c r="C16" s="268" t="s">
        <v>208</v>
      </c>
      <c r="D16" s="267">
        <v>1161</v>
      </c>
      <c r="E16" s="269">
        <v>31856</v>
      </c>
      <c r="H16" s="253"/>
    </row>
    <row r="17" spans="1:5" ht="17.25" customHeight="1">
      <c r="A17" s="266" t="s">
        <v>210</v>
      </c>
      <c r="B17" s="266" t="s">
        <v>209</v>
      </c>
      <c r="C17" s="268" t="s">
        <v>208</v>
      </c>
      <c r="D17" s="267">
        <v>1857</v>
      </c>
      <c r="E17" s="269">
        <v>31491</v>
      </c>
    </row>
    <row r="18" spans="1:5" ht="17.25" customHeight="1">
      <c r="A18" s="266" t="s">
        <v>207</v>
      </c>
      <c r="B18" s="265" t="s">
        <v>203</v>
      </c>
      <c r="C18" s="268" t="s">
        <v>206</v>
      </c>
      <c r="D18" s="267">
        <v>56108</v>
      </c>
      <c r="E18" s="262" t="s">
        <v>205</v>
      </c>
    </row>
    <row r="19" spans="1:5" s="256" customFormat="1" ht="17.25" customHeight="1">
      <c r="A19" s="266" t="s">
        <v>204</v>
      </c>
      <c r="B19" s="265" t="s">
        <v>203</v>
      </c>
      <c r="C19" s="264" t="s">
        <v>202</v>
      </c>
      <c r="D19" s="263">
        <v>27232</v>
      </c>
      <c r="E19" s="262" t="s">
        <v>201</v>
      </c>
    </row>
    <row r="20" spans="1:5" s="256" customFormat="1" ht="17.25" customHeight="1" thickBot="1">
      <c r="A20" s="261" t="s">
        <v>200</v>
      </c>
      <c r="B20" s="260" t="s">
        <v>199</v>
      </c>
      <c r="C20" s="259" t="s">
        <v>198</v>
      </c>
      <c r="D20" s="258">
        <v>6216</v>
      </c>
      <c r="E20" s="257">
        <v>38565</v>
      </c>
    </row>
    <row r="21" spans="1:5" ht="17.25" customHeight="1">
      <c r="A21" s="254" t="s">
        <v>197</v>
      </c>
      <c r="B21" s="254"/>
      <c r="D21" s="255"/>
      <c r="E21" s="254"/>
    </row>
    <row r="22" spans="1:5">
      <c r="B22" s="253"/>
    </row>
  </sheetData>
  <phoneticPr fontId="3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9</vt:i4>
      </vt:variant>
    </vt:vector>
  </HeadingPairs>
  <TitlesOfParts>
    <vt:vector size="30" baseType="lpstr">
      <vt:lpstr>15-1</vt:lpstr>
      <vt:lpstr>15-2</vt:lpstr>
      <vt:lpstr>15-3 </vt:lpstr>
      <vt:lpstr>15-4</vt:lpstr>
      <vt:lpstr>15-5</vt:lpstr>
      <vt:lpstr>15-6</vt:lpstr>
      <vt:lpstr>15-7</vt:lpstr>
      <vt:lpstr>15-8</vt:lpstr>
      <vt:lpstr>15-9</vt:lpstr>
      <vt:lpstr>15-10</vt:lpstr>
      <vt:lpstr>15-11</vt:lpstr>
      <vt:lpstr>15-12</vt:lpstr>
      <vt:lpstr>15-13</vt:lpstr>
      <vt:lpstr>15-14</vt:lpstr>
      <vt:lpstr>15-15</vt:lpstr>
      <vt:lpstr>15-16 </vt:lpstr>
      <vt:lpstr>15-17</vt:lpstr>
      <vt:lpstr>15-18</vt:lpstr>
      <vt:lpstr>15-19</vt:lpstr>
      <vt:lpstr>15-20 </vt:lpstr>
      <vt:lpstr>15-21</vt:lpstr>
      <vt:lpstr>'15-10'!Print_Area</vt:lpstr>
      <vt:lpstr>'15-11'!Print_Area</vt:lpstr>
      <vt:lpstr>'15-12'!Print_Area</vt:lpstr>
      <vt:lpstr>'15-13'!Print_Area</vt:lpstr>
      <vt:lpstr>'15-16 '!Print_Area</vt:lpstr>
      <vt:lpstr>'15-17'!Print_Area</vt:lpstr>
      <vt:lpstr>'15-18'!Print_Area</vt:lpstr>
      <vt:lpstr>'15-3 '!Print_Area</vt:lpstr>
      <vt:lpstr>'15-6'!Print_Area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2026-03-19T05:18:00Z</cp:lastPrinted>
  <dcterms:created xsi:type="dcterms:W3CDTF">2024-06-19T01:18:12Z</dcterms:created>
  <dcterms:modified xsi:type="dcterms:W3CDTF">2026-03-19T05:18:14Z</dcterms:modified>
</cp:coreProperties>
</file>