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s1103001\共有フォルダ\課フォルダ\財政課\財政08\17_照会等回答\R7年度／庁外照会回答\52_【3.11〆】令和６年度財政状況資料集の作成について\04_提出\"/>
    </mc:Choice>
  </mc:AlternateContent>
  <xr:revisionPtr revIDLastSave="0" documentId="13_ncr:1_{4CF63380-53C4-4214-B70D-40FAE8D1E4A9}" xr6:coauthVersionLast="47" xr6:coauthVersionMax="47" xr10:uidLastSave="{00000000-0000-0000-0000-000000000000}"/>
  <bookViews>
    <workbookView xWindow="2868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CW102" i="12"/>
  <c r="CR102" i="12"/>
  <c r="AU63" i="12" l="1"/>
  <c r="AP63" i="12"/>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<sst xmlns="http://schemas.openxmlformats.org/spreadsheetml/2006/main" count="1119" uniqueCount="561">
  <si>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</si>
  <si>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</si>
  <si>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</si>
  <si>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</si>
  <si>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</si>
  <si>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</si>
  <si>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</si>
  <si>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</si>
  <si>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</si>
  <si>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</si>
  <si>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</si>
  <si>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</si>
  <si>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</si>
  <si>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</si>
  <si>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</si>
  <si>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</si>
  <si>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</si>
  <si>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</si>
  <si>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</si>
  <si>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</si>
  <si>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</si>
  <si>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</si>
  <si>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</si>
  <si>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</si>
  <si>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</si>
  <si>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</si>
  <si>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</si>
  <si>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</si>
  <si>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</si>
  <si>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</si>
  <si>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</si>
  <si>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</si>
  <si>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</si>
  <si>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</si>
  <si>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</si>
  <si>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</si>
  <si>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</si>
  <si>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</si>
  <si>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</si>
  <si>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</si>
  <si>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</si>
  <si>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</si>
  <si>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</si>
  <si>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</si>
  <si>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</si>
  <si>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</si>
  <si>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</si>
  <si>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</si>
  <si>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</si>
  <si>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</si>
  <si>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</si>
  <si>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</si>
  <si>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</si>
  <si>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</si>
  <si>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</si>
  <si>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</si>
  <si>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</si>
  <si>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</si>
  <si>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</si>
  <si>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</si>
  <si>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</si>
  <si>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</si>
  <si>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</si>
  <si>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</si>
  <si>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</si>
  <si>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</si>
  <si>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</si>
  <si>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</si>
  <si>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</si>
  <si>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</si>
  <si>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</si>
  <si>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</si>
  <si>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</si>
  <si>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</si>
  <si>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</si>
  <si>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</si>
  <si>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</si>
  <si>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</si>
  <si>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</si>
  <si>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</si>
  <si>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</si>
  <si>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</si>
  <si>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</si>
  <si>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</si>
  <si>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</si>
  <si>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</si>
  <si>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</si>
  <si>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</si>
  <si>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</si>
  <si>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</si>
  <si>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</si>
  <si>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</si>
  <si>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</si>
  <si>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</si>
  <si>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各務原市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</si>
  <si>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</si>
  <si>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</si>
  <si>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</si>
  <si>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</si>
  <si>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</si>
  <si>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</si>
  <si>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</si>
  <si>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</si>
  <si>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</si>
  <si>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</si>
  <si>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</si>
  <si>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</si>
  <si>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</si>
  <si>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</si>
  <si>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</si>
  <si>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</si>
  <si>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</si>
  <si>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</si>
  <si>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</si>
  <si>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</si>
  <si>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</si>
  <si>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</si>
  <si>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</si>
  <si>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</si>
  <si>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</si>
  <si>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</si>
  <si>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</si>
  <si>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</si>
  <si>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</si>
  <si>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</si>
  <si>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</si>
  <si>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</si>
  <si>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</si>
  <si>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</si>
  <si>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</si>
  <si>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</si>
  <si>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</si>
  <si>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</si>
  <si>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</si>
  <si>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</si>
  <si>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</si>
  <si>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</si>
  <si>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</si>
  <si>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</si>
  <si>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</si>
  <si>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</si>
  <si>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</si>
  <si>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</si>
  <si>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</si>
  <si>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</si>
  <si>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</si>
  <si>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</si>
  <si>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</si>
  <si>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</si>
  <si>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</si>
  <si>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</si>
  <si>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</si>
  <si>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</si>
  <si>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</si>
  <si>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</si>
  <si>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</si>
  <si>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</si>
  <si>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</si>
  <si>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</si>
  <si>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</si>
  <si>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</si>
  <si>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</si>
  <si>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</si>
  <si>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</si>
  <si>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</si>
  <si>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</si>
  <si>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</si>
  <si>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</si>
  <si>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</si>
  <si>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</si>
  <si>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</si>
  <si>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</si>
  <si>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</si>
  <si>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</si>
  <si>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</si>
  <si>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</si>
  <si>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</si>
  <si>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</si>
  <si>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</si>
  <si>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</si>
  <si>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</si>
  <si>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</si>
  <si>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</si>
  <si>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</si>
  <si>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</si>
  <si>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</si>
  <si>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</si>
  <si>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</si>
  <si>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</si>
  <si>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</si>
  <si>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</si>
  <si>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</si>
  <si>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</si>
  <si>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</si>
  <si>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</si>
  <si>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</si>
  <si>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</si>
  <si>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</si>
  <si>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</si>
  <si>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</si>
  <si>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</si>
  <si>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</si>
  <si>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</si>
  <si>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岐阜県各務原市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</si>
  <si>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</si>
  <si>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</si>
  <si>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</si>
  <si>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</si>
  <si>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</si>
  <si>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</si>
  <si>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</si>
  <si>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</si>
  <si>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</si>
  <si>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</si>
  <si>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</si>
  <si>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</si>
  <si>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</si>
  <si>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</si>
  <si>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</si>
  <si>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</si>
  <si>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</si>
  <si>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</si>
  <si>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</si>
  <si>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</si>
  <si>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</si>
  <si>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</si>
  <si>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</si>
  <si>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</si>
  <si>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</si>
  <si>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</si>
  <si>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</si>
  <si>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</si>
  <si>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</si>
  <si>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</si>
  <si>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</si>
  <si>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</si>
  <si>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</si>
  <si>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</si>
  <si>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</si>
  <si>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</si>
  <si>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</si>
  <si>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</si>
  <si>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</si>
  <si>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</si>
  <si>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</si>
  <si>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</si>
  <si>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</si>
  <si>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</si>
  <si>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</si>
  <si>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</si>
  <si>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</si>
  <si>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</si>
  <si>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</si>
  <si>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</si>
  <si>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</si>
  <si>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</si>
  <si>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</si>
  <si>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</si>
  <si>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</si>
  <si>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</si>
  <si>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</si>
  <si>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</si>
  <si>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</si>
  <si>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</si>
  <si>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</si>
  <si>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</si>
  <si>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</si>
  <si>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</si>
  <si>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</si>
  <si>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</si>
  <si>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</si>
  <si>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</si>
  <si>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</si>
  <si>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</si>
  <si>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</si>
  <si>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</si>
  <si>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</si>
  <si>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</si>
  <si>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</si>
  <si>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</si>
  <si>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</si>
  <si>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</si>
  <si>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</si>
  <si>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</si>
  <si>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</si>
  <si>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</si>
  <si>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</si>
  <si>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</si>
  <si>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</si>
  <si>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</si>
  <si>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</si>
  <si>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</si>
  <si>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</si>
  <si>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</si>
  <si>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</si>
  <si>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</si>
  <si>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</si>
  <si>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</si>
  <si>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</si>
  <si>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</si>
  <si>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</si>
  <si>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</si>
  <si>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</si>
  <si>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</si>
  <si>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</si>
  <si>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</si>
  <si>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</si>
  <si>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</si>
  <si>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</si>
  <si>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</si>
  <si>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</si>
  <si>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</si>
  <si>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</si>
  <si>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</si>
  <si>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</si>
  <si>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</si>
  <si>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</si>
  <si>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</si>
  <si>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</si>
  <si>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</si>
  <si>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</si>
  <si>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</si>
  <si>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</si>
  <si>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</si>
  <si>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</si>
  <si>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</si>
  <si>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</si>
  <si>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</si>
  <si>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</si>
  <si>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</si>
  <si>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</si>
  <si>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</si>
  <si>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</si>
  <si>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</si>
  <si>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</si>
  <si>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</si>
  <si>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</si>
  <si>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</si>
  <si>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</si>
  <si>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</si>
  <si>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</si>
  <si>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</si>
  <si>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</si>
  <si>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</si>
  <si>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</si>
  <si>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</si>
  <si>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</si>
  <si>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</si>
  <si>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</si>
  <si>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</si>
  <si>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</si>
  <si>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</si>
  <si>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</si>
  <si>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</si>
  <si>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岐阜県各務原市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</si>
  <si>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</si>
  <si>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</si>
  <si>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</si>
  <si>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</si>
  <si>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</si>
  <si>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</si>
  <si>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</si>
  <si>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</si>
  <si>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</si>
  <si>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</si>
  <si>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</si>
  <si>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</si>
  <si>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</si>
  <si>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</si>
  <si>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</si>
  <si>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</si>
  <si>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</si>
  <si>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</si>
  <si>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</si>
  <si>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</si>
  <si>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</si>
  <si>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</si>
  <si>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</si>
  <si>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</si>
  <si>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</si>
  <si>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</si>
  <si>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</si>
  <si>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</si>
  <si>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</si>
  <si>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</si>
  <si>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</si>
  <si>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</si>
  <si>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</si>
  <si>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</si>
  <si>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</si>
  <si>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</si>
  <si>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</si>
  <si>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</si>
  <si>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</si>
  <si>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</si>
  <si>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</si>
  <si>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</si>
  <si>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</si>
  <si>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</si>
  <si>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</si>
  <si>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</si>
  <si>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</si>
  <si>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</si>
  <si>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</si>
  <si>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</si>
  <si>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</si>
  <si>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</si>
  <si>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</si>
  <si>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</si>
  <si>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</si>
  <si>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</si>
  <si>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</si>
  <si>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</si>
  <si>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</si>
  <si>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</si>
  <si>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</si>
  <si>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</si>
  <si>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</si>
  <si>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</si>
  <si>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</si>
  <si>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</si>
  <si>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</si>
  <si>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</si>
  <si>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</si>
  <si>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</si>
  <si>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</si>
  <si>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</si>
  <si>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</si>
  <si>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</si>
  <si>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</si>
  <si>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</si>
  <si>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</si>
  <si>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</si>
  <si>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</si>
  <si>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</si>
  <si>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</si>
  <si>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</si>
  <si>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</si>
  <si>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</si>
  <si>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</si>
  <si>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</si>
  <si>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</si>
  <si>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</si>
  <si>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</si>
  <si>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</si>
  <si>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</si>
  <si>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</si>
  <si>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</si>
  <si>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</si>
  <si>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</si>
  <si>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</si>
  <si>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</si>
  <si>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</si>
  <si>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</si>
  <si>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</si>
  <si>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</si>
  <si>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</si>
  <si>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</si>
  <si>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</si>
  <si>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</si>
  <si>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</si>
  <si>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</si>
  <si>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</si>
  <si>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</si>
  <si>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</si>
  <si>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</si>
  <si>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</si>
  <si>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</si>
  <si>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</si>
  <si>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</si>
  <si>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</si>
  <si>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</si>
  <si>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</si>
  <si>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</si>
  <si>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</si>
  <si>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</si>
  <si>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</si>
  <si>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</si>
  <si>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</si>
  <si>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</si>
  <si>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</si>
  <si>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</si>
  <si>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</si>
  <si>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</si>
  <si>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</si>
  <si>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</si>
  <si>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</si>
  <si>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</si>
  <si>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</si>
  <si>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</si>
  <si>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</si>
  <si>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</si>
  <si>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</si>
  <si>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</si>
  <si>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</si>
  <si>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</si>
  <si>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</si>
  <si>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</si>
  <si>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</si>
  <si>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</si>
  <si>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</si>
  <si>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</si>
  <si>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</si>
  <si>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</si>
  <si>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</si>
  <si>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</si>
  <si>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</si>
  <si>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</si>
  <si>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</si>
  <si>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</si>
  <si>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</si>
  <si>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</si>
  <si>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</si>
  <si>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</si>
  <si>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</si>
  <si>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</si>
  <si>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</si>
  <si>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</si>
  <si>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</si>
  <si>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</si>
  <si>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</si>
  <si>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</si>
  <si>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</si>
  <si>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</si>
  <si>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</si>
  <si>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</si>
  <si>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</si>
  <si>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</si>
  <si>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</si>
  <si>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</si>
  <si>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2.70</t>
  </si>
  <si>
    <t>▲ 3.93</t>
  </si>
  <si>
    <t>一般会計</t>
  </si>
  <si>
    <t>水道事業会計</t>
  </si>
  <si>
    <t>下水道事業会計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</si>
  <si>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</si>
  <si>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</si>
  <si>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</si>
  <si>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</si>
  <si>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</si>
  <si>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</si>
  <si>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</si>
  <si>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</si>
  <si>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</si>
  <si>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</si>
  <si>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基金繰入金3,900百万円</t>
    <rPh sb="0" eb="5">
      <t>キキンクリイレキン</t>
    </rPh>
    <rPh sb="10" eb="13">
      <t>ヒャクマンエン</t>
    </rPh>
    <phoneticPr fontId="2"/>
  </si>
  <si>
    <t>基金繰入金200百万円</t>
    <rPh sb="0" eb="5">
      <t>キキンクリイレキン</t>
    </rPh>
    <rPh sb="8" eb="11">
      <t>ヒャクマンエン</t>
    </rPh>
    <phoneticPr fontId="2"/>
  </si>
  <si>
    <t>-</t>
    <phoneticPr fontId="2"/>
  </si>
  <si>
    <t>基金繰入金100百万円</t>
    <rPh sb="0" eb="5">
      <t>キキンクリイレキン</t>
    </rPh>
    <rPh sb="8" eb="11">
      <t>ヒャクマンエン</t>
    </rPh>
    <phoneticPr fontId="2"/>
  </si>
  <si>
    <t>木曽川右岸地帯水防事務組合</t>
    <phoneticPr fontId="2"/>
  </si>
  <si>
    <t>岐阜県市町村会館組合</t>
    <phoneticPr fontId="2"/>
  </si>
  <si>
    <t>岐阜県市町村職員退職手当組合</t>
    <phoneticPr fontId="2"/>
  </si>
  <si>
    <t>後期高齢者医療連合（一般会計分）</t>
    <phoneticPr fontId="2"/>
  </si>
  <si>
    <t>後期高齢者医療連合（特別会計分）</t>
    <phoneticPr fontId="2"/>
  </si>
  <si>
    <t>各務原市土地開発公社</t>
    <phoneticPr fontId="2"/>
  </si>
  <si>
    <t>各務原市施設振興公社</t>
    <phoneticPr fontId="2"/>
  </si>
  <si>
    <t>かかみがはら未来文化財団</t>
    <phoneticPr fontId="2"/>
  </si>
  <si>
    <t>学校施設整備基金</t>
  </si>
  <si>
    <t>新総合体育館整備基金</t>
    <rPh sb="0" eb="3">
      <t>シンソウゴウ</t>
    </rPh>
    <rPh sb="3" eb="6">
      <t>タイイクカン</t>
    </rPh>
    <rPh sb="6" eb="8">
      <t>セイビ</t>
    </rPh>
    <rPh sb="8" eb="10">
      <t>キキン</t>
    </rPh>
    <phoneticPr fontId="5"/>
  </si>
  <si>
    <t>福祉振興基金</t>
  </si>
  <si>
    <t>庁舎等整備基金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</si>
</sst>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BBA0-4957-9A0D-4BB26DC8F9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59145</c:v>
                </c:pt>
                <c:pt idx="1">
                  <c:v>74345</c:v>
                </c:pt>
                <c:pt idx="2">
                  <c:v>47046</c:v>
                </c:pt>
                <c:pt idx="3">
                  <c:v>91047</c:v>
                </c:pt>
                <c:pt idx="4">
                  <c:v>103365</c:v>
                </c:pt>
              </c:numCache>
            </c:numRef>
          </c:val>
          <c:smooth val="0"/>
          <c:extLst>
            <c:ext xmlns:c16="http://schemas.microsoft.com/office/drawing/2014/chart" uri="{C3380CC4-5D6E-409C-BE32-E72D297353CC}">
              <c16:uniqueId val="{00000001-BBA0-4957-9A0D-4BB26DC8F9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13.04</c:v>
                </c:pt>
                <c:pt idx="1">
                  <c:v>15.36</c:v>
                </c:pt>
                <c:pt idx="2">
                  <c:v>10.65</c:v>
                </c:pt>
                <c:pt idx="3">
                  <c:v>11.7</c:v>
                </c:pt>
                <c:pt idx="4">
                  <c:v>11.91</c:v>
                </c:pt>
              </c:numCache>
            </c:numRef>
          </c:val>
          <c:extLst>
            <c:ext xmlns:c16="http://schemas.microsoft.com/office/drawing/2014/chart" uri="{C3380CC4-5D6E-409C-BE32-E72D297353CC}">
              <c16:uniqueId val="{00000000-FB79-46AE-862A-98D56845EF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35.6</c:v>
                </c:pt>
                <c:pt idx="1">
                  <c:v>36.700000000000003</c:v>
                </c:pt>
                <c:pt idx="2">
                  <c:v>40.01</c:v>
                </c:pt>
                <c:pt idx="3">
                  <c:v>40.03</c:v>
                </c:pt>
                <c:pt idx="4">
                  <c:v>34.9</c:v>
                </c:pt>
              </c:numCache>
            </c:numRef>
          </c:val>
          <c:extLst>
            <c:ext xmlns:c16="http://schemas.microsoft.com/office/drawing/2014/chart" uri="{C3380CC4-5D6E-409C-BE32-E72D297353CC}">
              <c16:uniqueId val="{00000001-FB79-46AE-862A-98D56845EF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-1.67</c:v>
                </c:pt>
                <c:pt idx="1">
                  <c:v>5.95</c:v>
                </c:pt>
                <c:pt idx="2">
                  <c:v>-2.7</c:v>
                </c:pt>
                <c:pt idx="3">
                  <c:v>2.0299999999999998</c:v>
                </c:pt>
                <c:pt idx="4">
                  <c:v>-3.93</c:v>
                </c:pt>
              </c:numCache>
            </c:numRef>
          </c:val>
          <c:smooth val="0"/>
          <c:extLst>
            <c:ext xmlns:c16="http://schemas.microsoft.com/office/drawing/2014/chart" uri="{C3380CC4-5D6E-409C-BE32-E72D297353CC}">
              <c16:uniqueId val="{00000002-FB79-46AE-862A-98D56845EF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15-4C02-8B16-FEAE9D4A1A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15-4C02-8B16-FEAE9D4A1A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15-4C02-8B16-FEAE9D4A1A2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15-4C02-8B16-FEAE9D4A1A2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0.25</c:v>
                </c:pt>
                <c:pt idx="4">
                  <c:v>#N/A</c:v>
                </c:pt>
                <c:pt idx="5">
                  <c:v>0.18</c:v>
                </c:pt>
                <c:pt idx="6">
                  <c:v>#N/A</c:v>
                </c:pt>
                <c:pt idx="7">
                  <c:v>0.19</c:v>
                </c:pt>
                <c:pt idx="8">
                  <c:v>#N/A</c:v>
                </c:pt>
                <c:pt idx="9">
                  <c:v>0.24</c:v>
                </c:pt>
              </c:numCache>
            </c:numRef>
          </c:val>
          <c:extLst>
            <c:ext xmlns:c16="http://schemas.microsoft.com/office/drawing/2014/chart" uri="{C3380CC4-5D6E-409C-BE32-E72D297353CC}">
              <c16:uniqueId val="{00000004-AB15-4C02-8B16-FEAE9D4A1A2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3.97</c:v>
                </c:pt>
                <c:pt idx="2">
                  <c:v>#N/A</c:v>
                </c:pt>
                <c:pt idx="3">
                  <c:v>2.74</c:v>
                </c:pt>
                <c:pt idx="4">
                  <c:v>#N/A</c:v>
                </c:pt>
                <c:pt idx="5">
                  <c:v>0.98</c:v>
                </c:pt>
                <c:pt idx="6">
                  <c:v>#N/A</c:v>
                </c:pt>
                <c:pt idx="7">
                  <c:v>0.56999999999999995</c:v>
                </c:pt>
                <c:pt idx="8">
                  <c:v>#N/A</c:v>
                </c:pt>
                <c:pt idx="9">
                  <c:v>0.62</c:v>
                </c:pt>
              </c:numCache>
            </c:numRef>
          </c:val>
          <c:extLst>
            <c:ext xmlns:c16="http://schemas.microsoft.com/office/drawing/2014/chart" uri="{C3380CC4-5D6E-409C-BE32-E72D297353CC}">
              <c16:uniqueId val="{00000005-AB15-4C02-8B16-FEAE9D4A1A2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0.84</c:v>
                </c:pt>
                <c:pt idx="4">
                  <c:v>#N/A</c:v>
                </c:pt>
                <c:pt idx="5">
                  <c:v>1.08</c:v>
                </c:pt>
                <c:pt idx="6">
                  <c:v>#N/A</c:v>
                </c:pt>
                <c:pt idx="7">
                  <c:v>1.05</c:v>
                </c:pt>
                <c:pt idx="8">
                  <c:v>#N/A</c:v>
                </c:pt>
                <c:pt idx="9">
                  <c:v>1.33</c:v>
                </c:pt>
              </c:numCache>
            </c:numRef>
          </c:val>
          <c:extLst>
            <c:ext xmlns:c16="http://schemas.microsoft.com/office/drawing/2014/chart" uri="{C3380CC4-5D6E-409C-BE32-E72D297353CC}">
              <c16:uniqueId val="{00000006-AB15-4C02-8B16-FEAE9D4A1A2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1.1499999999999999</c:v>
                </c:pt>
                <c:pt idx="4">
                  <c:v>#N/A</c:v>
                </c:pt>
                <c:pt idx="5">
                  <c:v>1.48</c:v>
                </c:pt>
                <c:pt idx="6">
                  <c:v>#N/A</c:v>
                </c:pt>
                <c:pt idx="7">
                  <c:v>1.8</c:v>
                </c:pt>
                <c:pt idx="8">
                  <c:v>#N/A</c:v>
                </c:pt>
                <c:pt idx="9">
                  <c:v>2.2000000000000002</c:v>
                </c:pt>
              </c:numCache>
            </c:numRef>
          </c:val>
          <c:extLst>
            <c:ext xmlns:c16="http://schemas.microsoft.com/office/drawing/2014/chart" uri="{C3380CC4-5D6E-409C-BE32-E72D297353CC}">
              <c16:uniqueId val="{00000007-AB15-4C02-8B16-FEAE9D4A1A2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7.33</c:v>
                </c:pt>
                <c:pt idx="2">
                  <c:v>#N/A</c:v>
                </c:pt>
                <c:pt idx="3">
                  <c:v>7.76</c:v>
                </c:pt>
                <c:pt idx="4">
                  <c:v>#N/A</c:v>
                </c:pt>
                <c:pt idx="5">
                  <c:v>6.2</c:v>
                </c:pt>
                <c:pt idx="6">
                  <c:v>#N/A</c:v>
                </c:pt>
                <c:pt idx="7">
                  <c:v>5.57</c:v>
                </c:pt>
                <c:pt idx="8">
                  <c:v>#N/A</c:v>
                </c:pt>
                <c:pt idx="9">
                  <c:v>5.37</c:v>
                </c:pt>
              </c:numCache>
            </c:numRef>
          </c:val>
          <c:extLst>
            <c:ext xmlns:c16="http://schemas.microsoft.com/office/drawing/2014/chart" uri="{C3380CC4-5D6E-409C-BE32-E72D297353CC}">
              <c16:uniqueId val="{00000008-AB15-4C02-8B16-FEAE9D4A1A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13.03</c:v>
                </c:pt>
                <c:pt idx="2">
                  <c:v>#N/A</c:v>
                </c:pt>
                <c:pt idx="3">
                  <c:v>15.36</c:v>
                </c:pt>
                <c:pt idx="4">
                  <c:v>#N/A</c:v>
                </c:pt>
                <c:pt idx="5">
                  <c:v>10.65</c:v>
                </c:pt>
                <c:pt idx="6">
                  <c:v>#N/A</c:v>
                </c:pt>
                <c:pt idx="7">
                  <c:v>11.7</c:v>
                </c:pt>
                <c:pt idx="8">
                  <c:v>#N/A</c:v>
                </c:pt>
                <c:pt idx="9">
                  <c:v>11.9</c:v>
                </c:pt>
              </c:numCache>
            </c:numRef>
          </c:val>
          <c:extLst>
            <c:ext xmlns:c16="http://schemas.microsoft.com/office/drawing/2014/chart" uri="{C3380CC4-5D6E-409C-BE32-E72D297353CC}">
              <c16:uniqueId val="{00000009-AB15-4C02-8B16-FEAE9D4A1A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4904</c:v>
                </c:pt>
                <c:pt idx="5">
                  <c:v>4876</c:v>
                </c:pt>
                <c:pt idx="8">
                  <c:v>4638</c:v>
                </c:pt>
                <c:pt idx="11">
                  <c:v>4442</c:v>
                </c:pt>
                <c:pt idx="14">
                  <c:v>4162</c:v>
                </c:pt>
              </c:numCache>
            </c:numRef>
          </c:val>
          <c:extLst>
            <c:ext xmlns:c16="http://schemas.microsoft.com/office/drawing/2014/chart" uri="{C3380CC4-5D6E-409C-BE32-E72D297353CC}">
              <c16:uniqueId val="{00000000-4DD7-4526-A0C3-6556D7BFA6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D7-4526-A0C3-6556D7BFA6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D7-4526-A0C3-6556D7BFA6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D7-4526-A0C3-6556D7BFA6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617</c:v>
                </c:pt>
                <c:pt idx="3">
                  <c:v>593</c:v>
                </c:pt>
                <c:pt idx="6">
                  <c:v>579</c:v>
                </c:pt>
                <c:pt idx="9">
                  <c:v>639</c:v>
                </c:pt>
                <c:pt idx="12">
                  <c:v>686</c:v>
                </c:pt>
              </c:numCache>
            </c:numRef>
          </c:val>
          <c:extLst>
            <c:ext xmlns:c16="http://schemas.microsoft.com/office/drawing/2014/chart" uri="{C3380CC4-5D6E-409C-BE32-E72D297353CC}">
              <c16:uniqueId val="{00000004-4DD7-4526-A0C3-6556D7BFA6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D7-4526-A0C3-6556D7BFA6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D7-4526-A0C3-6556D7BFA6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5977</c:v>
                </c:pt>
                <c:pt idx="3">
                  <c:v>5575</c:v>
                </c:pt>
                <c:pt idx="6">
                  <c:v>5405</c:v>
                </c:pt>
                <c:pt idx="9">
                  <c:v>4853</c:v>
                </c:pt>
                <c:pt idx="12">
                  <c:v>3901</c:v>
                </c:pt>
              </c:numCache>
            </c:numRef>
          </c:val>
          <c:extLst>
            <c:ext xmlns:c16="http://schemas.microsoft.com/office/drawing/2014/chart" uri="{C3380CC4-5D6E-409C-BE32-E72D297353CC}">
              <c16:uniqueId val="{00000007-4DD7-4526-A0C3-6556D7BFA6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1690</c:v>
                </c:pt>
                <c:pt idx="2">
                  <c:v>#N/A</c:v>
                </c:pt>
                <c:pt idx="3">
                  <c:v>#N/A</c:v>
                </c:pt>
                <c:pt idx="4">
                  <c:v>1292</c:v>
                </c:pt>
                <c:pt idx="5">
                  <c:v>#N/A</c:v>
                </c:pt>
                <c:pt idx="6">
                  <c:v>#N/A</c:v>
                </c:pt>
                <c:pt idx="7">
                  <c:v>1346</c:v>
                </c:pt>
                <c:pt idx="8">
                  <c:v>#N/A</c:v>
                </c:pt>
                <c:pt idx="9">
                  <c:v>#N/A</c:v>
                </c:pt>
                <c:pt idx="10">
                  <c:v>1050</c:v>
                </c:pt>
                <c:pt idx="11">
                  <c:v>#N/A</c:v>
                </c:pt>
                <c:pt idx="12">
                  <c:v>#N/A</c:v>
                </c:pt>
                <c:pt idx="13">
                  <c:v>425</c:v>
                </c:pt>
                <c:pt idx="14">
                  <c:v>#N/A</c:v>
                </c:pt>
              </c:numCache>
            </c:numRef>
          </c:val>
          <c:smooth val="0"/>
          <c:extLst>
            <c:ext xmlns:c16="http://schemas.microsoft.com/office/drawing/2014/chart" uri="{C3380CC4-5D6E-409C-BE32-E72D297353CC}">
              <c16:uniqueId val="{00000008-4DD7-4526-A0C3-6556D7BFA6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39780</c:v>
                </c:pt>
                <c:pt idx="5">
                  <c:v>39581</c:v>
                </c:pt>
                <c:pt idx="8">
                  <c:v>38246</c:v>
                </c:pt>
                <c:pt idx="11">
                  <c:v>37951</c:v>
                </c:pt>
                <c:pt idx="14">
                  <c:v>37761</c:v>
                </c:pt>
              </c:numCache>
            </c:numRef>
          </c:val>
          <c:extLst>
            <c:ext xmlns:c16="http://schemas.microsoft.com/office/drawing/2014/chart" uri="{C3380CC4-5D6E-409C-BE32-E72D297353CC}">
              <c16:uniqueId val="{00000000-D7B0-4F68-B921-4C9B2A8BAF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18951</c:v>
                </c:pt>
                <c:pt idx="5">
                  <c:v>19449</c:v>
                </c:pt>
                <c:pt idx="8">
                  <c:v>19518</c:v>
                </c:pt>
                <c:pt idx="11">
                  <c:v>21661</c:v>
                </c:pt>
                <c:pt idx="14">
                  <c:v>21173</c:v>
                </c:pt>
              </c:numCache>
            </c:numRef>
          </c:val>
          <c:extLst>
            <c:ext xmlns:c16="http://schemas.microsoft.com/office/drawing/2014/chart" uri="{C3380CC4-5D6E-409C-BE32-E72D297353CC}">
              <c16:uniqueId val="{00000001-D7B0-4F68-B921-4C9B2A8BAF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28286</c:v>
                </c:pt>
                <c:pt idx="5">
                  <c:v>28075</c:v>
                </c:pt>
                <c:pt idx="8">
                  <c:v>29599</c:v>
                </c:pt>
                <c:pt idx="11">
                  <c:v>27715</c:v>
                </c:pt>
                <c:pt idx="14">
                  <c:v>27181</c:v>
                </c:pt>
              </c:numCache>
            </c:numRef>
          </c:val>
          <c:extLst>
            <c:ext xmlns:c16="http://schemas.microsoft.com/office/drawing/2014/chart" uri="{C3380CC4-5D6E-409C-BE32-E72D297353CC}">
              <c16:uniqueId val="{00000002-D7B0-4F68-B921-4C9B2A8BAF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B0-4F68-B921-4C9B2A8BAF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B0-4F68-B921-4C9B2A8BAF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1719</c:v>
                </c:pt>
                <c:pt idx="3">
                  <c:v>1864</c:v>
                </c:pt>
                <c:pt idx="6">
                  <c:v>2081</c:v>
                </c:pt>
                <c:pt idx="9">
                  <c:v>0</c:v>
                </c:pt>
                <c:pt idx="12">
                  <c:v>0</c:v>
                </c:pt>
              </c:numCache>
            </c:numRef>
          </c:val>
          <c:extLst>
            <c:ext xmlns:c16="http://schemas.microsoft.com/office/drawing/2014/chart" uri="{C3380CC4-5D6E-409C-BE32-E72D297353CC}">
              <c16:uniqueId val="{00000005-D7B0-4F68-B921-4C9B2A8BAF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6810</c:v>
                </c:pt>
                <c:pt idx="3">
                  <c:v>6749</c:v>
                </c:pt>
                <c:pt idx="6">
                  <c:v>6639</c:v>
                </c:pt>
                <c:pt idx="9">
                  <c:v>6589</c:v>
                </c:pt>
                <c:pt idx="12">
                  <c:v>6656</c:v>
                </c:pt>
              </c:numCache>
            </c:numRef>
          </c:val>
          <c:extLst>
            <c:ext xmlns:c16="http://schemas.microsoft.com/office/drawing/2014/chart" uri="{C3380CC4-5D6E-409C-BE32-E72D297353CC}">
              <c16:uniqueId val="{00000006-D7B0-4F68-B921-4C9B2A8BAF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7B0-4F68-B921-4C9B2A8BAF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10489</c:v>
                </c:pt>
                <c:pt idx="3">
                  <c:v>9722</c:v>
                </c:pt>
                <c:pt idx="6">
                  <c:v>9694</c:v>
                </c:pt>
                <c:pt idx="9">
                  <c:v>9094</c:v>
                </c:pt>
                <c:pt idx="12">
                  <c:v>9257</c:v>
                </c:pt>
              </c:numCache>
            </c:numRef>
          </c:val>
          <c:extLst>
            <c:ext xmlns:c16="http://schemas.microsoft.com/office/drawing/2014/chart" uri="{C3380CC4-5D6E-409C-BE32-E72D297353CC}">
              <c16:uniqueId val="{00000008-D7B0-4F68-B921-4C9B2A8BAF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438</c:v>
                </c:pt>
                <c:pt idx="3">
                  <c:v>417</c:v>
                </c:pt>
                <c:pt idx="6">
                  <c:v>586</c:v>
                </c:pt>
                <c:pt idx="9">
                  <c:v>497</c:v>
                </c:pt>
                <c:pt idx="12">
                  <c:v>314</c:v>
                </c:pt>
              </c:numCache>
            </c:numRef>
          </c:val>
          <c:extLst>
            <c:ext xmlns:c16="http://schemas.microsoft.com/office/drawing/2014/chart" uri="{C3380CC4-5D6E-409C-BE32-E72D297353CC}">
              <c16:uniqueId val="{00000009-D7B0-4F68-B921-4C9B2A8BAF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25326</c:v>
                </c:pt>
                <c:pt idx="3">
                  <c:v>24317</c:v>
                </c:pt>
                <c:pt idx="6">
                  <c:v>21841</c:v>
                </c:pt>
                <c:pt idx="9">
                  <c:v>22211</c:v>
                </c:pt>
                <c:pt idx="12">
                  <c:v>24932</c:v>
                </c:pt>
              </c:numCache>
            </c:numRef>
          </c:val>
          <c:extLst>
            <c:ext xmlns:c16="http://schemas.microsoft.com/office/drawing/2014/chart" uri="{C3380CC4-5D6E-409C-BE32-E72D297353CC}">
              <c16:uniqueId val="{0000000A-D7B0-4F68-B921-4C9B2A8BAF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B0-4F68-B921-4C9B2A8BAF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11720</c:v>
                </c:pt>
                <c:pt idx="1">
                  <c:v>11953</c:v>
                </c:pt>
                <c:pt idx="2">
                  <c:v>10626</c:v>
                </c:pt>
              </c:numCache>
            </c:numRef>
          </c:val>
          <c:extLst>
            <c:ext xmlns:c16="http://schemas.microsoft.com/office/drawing/2014/chart" uri="{C3380CC4-5D6E-409C-BE32-E72D297353CC}">
              <c16:uniqueId val="{00000000-17E3-4BCC-8F49-C3FE66CC59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5782</c:v>
                </c:pt>
                <c:pt idx="1">
                  <c:v>5102</c:v>
                </c:pt>
                <c:pt idx="2">
                  <c:v>4814</c:v>
                </c:pt>
              </c:numCache>
            </c:numRef>
          </c:val>
          <c:extLst>
            <c:ext xmlns:c16="http://schemas.microsoft.com/office/drawing/2014/chart" uri="{C3380CC4-5D6E-409C-BE32-E72D297353CC}">
              <c16:uniqueId val="{00000001-17E3-4BCC-8F49-C3FE66CC59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10074</c:v>
                </c:pt>
                <c:pt idx="1">
                  <c:v>9060</c:v>
                </c:pt>
                <c:pt idx="2">
                  <c:v>10273</c:v>
                </c:pt>
              </c:numCache>
            </c:numRef>
          </c:val>
          <c:extLst>
            <c:ext xmlns:c16="http://schemas.microsoft.com/office/drawing/2014/chart" uri="{C3380CC4-5D6E-409C-BE32-E72D297353CC}">
              <c16:uniqueId val="{00000002-17E3-4BCC-8F49-C3FE66CC59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将来の公債費の縮減のために行ったテールヘビー償還により令和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年度から増加していたが、令和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年度と比較しテールヘビー償還額がやや減少。令和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年度以降はテールヘビーの影響はない。</a:t>
          </a:r>
        </a:p>
        <a:p>
          <a:r>
            <a:rPr kumimoji="1" lang="ja-JP" altLang="en-US" sz="1400">
              <a:latin typeface="ＭＳ ゴシック" pitchFamily="49" charset="-128"/>
              <a:ea typeface="ＭＳ ゴシック" pitchFamily="49" charset="-128"/>
            </a:rPr>
            <a:t>今後も新規の起債は交付税算入率を考慮して厳選し、据置期間の廃止、償還年限短縮等の借入方法等により公債費抑制に努める。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年度決算と令和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年度決算を比較すると、将来負担額は</a:t>
          </a:r>
          <a:r>
            <a:rPr kumimoji="1" lang="en-US" altLang="ja-JP" sz="1400">
              <a:latin typeface="ＭＳ ゴシック" pitchFamily="49" charset="-128"/>
              <a:ea typeface="ＭＳ ゴシック" pitchFamily="49" charset="-128"/>
            </a:rPr>
            <a:t>2,768</a:t>
          </a:r>
          <a:r>
            <a:rPr kumimoji="1" lang="ja-JP" altLang="en-US" sz="1400">
              <a:latin typeface="ＭＳ ゴシック" pitchFamily="49" charset="-128"/>
              <a:ea typeface="ＭＳ ゴシック" pitchFamily="49" charset="-128"/>
            </a:rPr>
            <a:t>百万円増加しており、充当可能財源等は</a:t>
          </a:r>
          <a:r>
            <a:rPr kumimoji="1" lang="en-US" altLang="ja-JP" sz="1400">
              <a:latin typeface="ＭＳ ゴシック" pitchFamily="49" charset="-128"/>
              <a:ea typeface="ＭＳ ゴシック" pitchFamily="49" charset="-128"/>
            </a:rPr>
            <a:t>1,212</a:t>
          </a:r>
          <a:r>
            <a:rPr kumimoji="1" lang="ja-JP" altLang="en-US" sz="1400">
              <a:latin typeface="ＭＳ ゴシック" pitchFamily="49" charset="-128"/>
              <a:ea typeface="ＭＳ ゴシック" pitchFamily="49" charset="-128"/>
            </a:rPr>
            <a:t>百万円減少している。その結果、将来負担比率の分子は</a:t>
          </a:r>
          <a:r>
            <a:rPr kumimoji="1" lang="en-US" altLang="ja-JP" sz="1400">
              <a:latin typeface="ＭＳ ゴシック" pitchFamily="49" charset="-128"/>
              <a:ea typeface="ＭＳ ゴシック" pitchFamily="49" charset="-128"/>
            </a:rPr>
            <a:t>3,980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公共施設等の老朽化対策や新特別支援学校建設に伴い借入を行ってきたことで地方債の現在高が増加し、将来負担額は増となったことによるもの。</a:t>
          </a:r>
        </a:p>
        <a:p>
          <a:r>
            <a:rPr kumimoji="1" lang="ja-JP" altLang="en-US" sz="1400">
              <a:latin typeface="ＭＳ ゴシック" pitchFamily="49" charset="-128"/>
              <a:ea typeface="ＭＳ ゴシック" pitchFamily="49" charset="-128"/>
            </a:rPr>
            <a:t>　今後見込まれる財政需要に備え、引き続き堅実な財政運営に努める。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岐阜県各務原市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市債償還に備え減債基金に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百万円、学校施設整備に向けて学校施設整備基金に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百万円、新総合体育館の建設工事に向けて新総合体育館整備基金に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百万円を積み立てたほか、将来の突発的な資金需要等への備えとして財政調整基金に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百万円などを積み立てた一方、当年度の市債償還のため減債基金を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経済変動による税収減など今後の社会情勢の変化等への対応に加え、学校施設の整備や新総合体育館の整備など大規模整備事業や今後の財政需要の増大にも対応していけるよう、適切に積立や取崩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学校施設整備基金：学校施設の整備のため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新総合体育館整備基金：新総合体育館の整備のため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福祉振興基金：福祉の振興のため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学校施設整備基金：新特別支援学校建設費を踏まえ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百万円の取崩を行った一方、想定される学校施設の整備のために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新総合体育館整備基金：想定される新総合体育館の整備のために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学校施設整備基金：将来的に学校施設の整備の財源として活用していくため、適切に積立を行っていく。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新総合体育館整備基金：将来的に新総合体育館の整備の財源として活用していくため、適切に積立を行っていく。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将来の突発的な資金需要等への備えとして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百万円の積立を行った一方、財源不足の資源として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百万円を取崩を行ったことによるもの。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年度間の財源不均衡を調整し、災害等の不測の事態や経済変動による税収減に対応するため、適切に積立や取崩を実施する。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後年度の市債償還への備えとして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百万円積み立てた一方、当年度の市債償還のために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今後も、市債償還に適切に活用していく。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144,195
139,983
87.81
69,907,065
66,010,466
3,624,731
30,443,252
24,932,245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類似団体・全国・県平均より高い値であり、健全財政を維持している。</a:t>
          </a:r>
        </a:p>
        <a:p>
          <a:r>
            <a:rPr kumimoji="1" lang="ja-JP" altLang="en-US" sz="1300">
              <a:latin typeface="ＭＳ Ｐゴシック" panose="020B0600070205080204" pitchFamily="50" charset="-128"/>
              <a:ea typeface="ＭＳ Ｐゴシック" panose="020B0600070205080204" pitchFamily="50" charset="-128"/>
            </a:rPr>
            <a:t>　地方特例交付金（減収補てん（定額減税））等によって基準財政収入額が増加した一方で、単位費用や</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歳以上人口の増による高齢者保健福祉費の増よって基準財政需要額も増加したことで、財政力指数は前年度から増減が生じなかった。</a:t>
          </a:r>
        </a:p>
        <a:p>
          <a:r>
            <a:rPr kumimoji="1" lang="ja-JP" altLang="en-US" sz="1300">
              <a:latin typeface="ＭＳ Ｐゴシック" panose="020B0600070205080204" pitchFamily="50" charset="-128"/>
              <a:ea typeface="ＭＳ Ｐゴシック" panose="020B0600070205080204" pitchFamily="50" charset="-128"/>
            </a:rPr>
            <a:t>　今後、人口減少等により歳入の大幅な増加は見込めない中、扶助費等の経常的な支出の増加が予測されることから、引き続き、事業のコスト縮減及び効率化等によって経費削減を図り、歳出の抑制に努める。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分子となる経常的な歳出に充当した一般財源等については、人件費が増加したことなどで、全体として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3,929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千円増加した。一方、分母は臨時財政対策債が減となったが、経常一般財源が増加したことで、全体では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3,324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千円増加した結果、経常収支比率は前年度から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人口減少等により市税収入の大幅な増加が見込めない中、今後も経常経費の増が見込まれるため、事業の見直し等を行い、持続可能な財政運営に努める。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22606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563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22606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3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63</xdr:row>
      <xdr:rowOff>22606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22052"/>
          <a:ext cx="889000" cy="5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35052</xdr:rowOff>
    </xdr:from>
    <xdr:to>
      <xdr:col>11</xdr:col>
      <xdr:colOff>31750</xdr:colOff>
      <xdr:row>64</xdr:row>
      <xdr:rowOff>169672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22052"/>
          <a:ext cx="889000" cy="8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92219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155702</xdr:rowOff>
    </xdr:from>
    <xdr:to>
      <xdr:col>11</xdr:col>
      <xdr:colOff>82550</xdr:colOff>
      <xdr:row>60</xdr:row>
      <xdr:rowOff>85852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70629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類似団体・全国・県平均より低い値である。</a:t>
          </a:r>
        </a:p>
        <a:p>
          <a:r>
            <a:rPr kumimoji="1" lang="ja-JP" altLang="en-US" sz="1300">
              <a:latin typeface="ＭＳ Ｐゴシック" panose="020B0600070205080204" pitchFamily="50" charset="-128"/>
              <a:ea typeface="ＭＳ Ｐゴシック" panose="020B0600070205080204" pitchFamily="50" charset="-128"/>
            </a:rPr>
            <a:t>　その要因としては、定員適正化計画に基づき、職員数の削減を行ってきた結果、人口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人当たりの職員数が少なく、人件費が抑制されていることがあげられる。</a:t>
          </a:r>
        </a:p>
        <a:p>
          <a:r>
            <a:rPr kumimoji="1" lang="ja-JP" altLang="en-US" sz="1300">
              <a:latin typeface="ＭＳ Ｐゴシック" panose="020B0600070205080204" pitchFamily="50" charset="-128"/>
              <a:ea typeface="ＭＳ Ｐゴシック" panose="020B0600070205080204" pitchFamily="50" charset="-128"/>
            </a:rPr>
            <a:t>　しかし、今後、老朽化した公共施設の維持補修費の増加が予測されるため、個別施設計画に基づく計画的な改修等による予防保全や施設の統廃合に向けた取組みを進める。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91646</xdr:rowOff>
    </xdr:from>
    <xdr:to>
      <xdr:col>23</xdr:col>
      <xdr:colOff>133350</xdr:colOff>
      <xdr:row>82</xdr:row>
      <xdr:rowOff>151936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0546"/>
          <a:ext cx="838200" cy="6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34079</xdr:rowOff>
    </xdr:from>
    <xdr:to>
      <xdr:col>19</xdr:col>
      <xdr:colOff>133350</xdr:colOff>
      <xdr:row>82</xdr:row>
      <xdr:rowOff>91646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92979"/>
          <a:ext cx="889000" cy="5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35584</xdr:rowOff>
    </xdr:from>
    <xdr:to>
      <xdr:col>15</xdr:col>
      <xdr:colOff>82550</xdr:colOff>
      <xdr:row>82</xdr:row>
      <xdr:rowOff>34079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23034"/>
          <a:ext cx="889000" cy="16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35584</xdr:rowOff>
    </xdr:from>
    <xdr:to>
      <xdr:col>11</xdr:col>
      <xdr:colOff>31750</xdr:colOff>
      <xdr:row>81</xdr:row>
      <xdr:rowOff>100597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23034"/>
          <a:ext cx="889000" cy="6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101136</xdr:rowOff>
    </xdr:from>
    <xdr:to>
      <xdr:col>23</xdr:col>
      <xdr:colOff>184150</xdr:colOff>
      <xdr:row>83</xdr:row>
      <xdr:rowOff>31286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117663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40846</xdr:rowOff>
    </xdr:from>
    <xdr:to>
      <xdr:col>19</xdr:col>
      <xdr:colOff>184150</xdr:colOff>
      <xdr:row>82</xdr:row>
      <xdr:rowOff>142446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152623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8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154729</xdr:rowOff>
    </xdr:from>
    <xdr:to>
      <xdr:col>15</xdr:col>
      <xdr:colOff>133350</xdr:colOff>
      <xdr:row>82</xdr:row>
      <xdr:rowOff>84879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95056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1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156234</xdr:rowOff>
    </xdr:from>
    <xdr:to>
      <xdr:col>11</xdr:col>
      <xdr:colOff>82550</xdr:colOff>
      <xdr:row>81</xdr:row>
      <xdr:rowOff>86384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7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96561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49797</xdr:rowOff>
    </xdr:from>
    <xdr:to>
      <xdr:col>7</xdr:col>
      <xdr:colOff>31750</xdr:colOff>
      <xdr:row>81</xdr:row>
      <xdr:rowOff>151397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161574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類似団体・全国・県平均より高い値である。</a:t>
          </a:r>
        </a:p>
        <a:p>
          <a:r>
            <a:rPr kumimoji="1" lang="ja-JP" altLang="en-US" sz="1300">
              <a:latin typeface="ＭＳ Ｐゴシック" panose="020B0600070205080204" pitchFamily="50" charset="-128"/>
              <a:ea typeface="ＭＳ Ｐゴシック" panose="020B0600070205080204" pitchFamily="50" charset="-128"/>
            </a:rPr>
            <a:t>　国に準じて給料表及び昇格昇給の基準を決定しているところであるが、学歴や年齢によらず能力ある職員を登用してきたことから、ラスパイレス指数が高くなっていると考えられる。</a:t>
          </a:r>
        </a:p>
        <a:p>
          <a:r>
            <a:rPr kumimoji="1" lang="ja-JP" altLang="en-US" sz="1300">
              <a:latin typeface="ＭＳ Ｐゴシック" panose="020B0600070205080204" pitchFamily="50" charset="-128"/>
              <a:ea typeface="ＭＳ Ｐゴシック" panose="020B0600070205080204" pitchFamily="50" charset="-128"/>
            </a:rPr>
            <a:t>　今後も人事院勧告を踏まえた適正な給料体系とするよう努めていく。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87</xdr:row>
      <xdr:rowOff>151341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67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87</xdr:row>
      <xdr:rowOff>151341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67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151341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20109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071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類似団体・全国・県平均より少ない人数である。</a:t>
          </a:r>
        </a:p>
        <a:p>
          <a:r>
            <a:rPr kumimoji="1" lang="ja-JP" altLang="en-US" sz="1300">
              <a:latin typeface="ＭＳ Ｐゴシック" panose="020B0600070205080204" pitchFamily="50" charset="-128"/>
              <a:ea typeface="ＭＳ Ｐゴシック" panose="020B0600070205080204" pitchFamily="50" charset="-128"/>
            </a:rPr>
            <a:t>　定員適正化計画に基づき、事務事業の再編・整理、組織機構の弾力化等により計画的に職員数の削減を行ってきたが、市民ニーズに的確に応えることができるよう、適正な人員配置を進めたことで職員数が微増傾向にある。</a:t>
          </a:r>
        </a:p>
        <a:p>
          <a:r>
            <a:rPr kumimoji="1" lang="ja-JP" altLang="en-US" sz="1300">
              <a:latin typeface="ＭＳ Ｐゴシック" panose="020B0600070205080204" pitchFamily="50" charset="-128"/>
              <a:ea typeface="ＭＳ Ｐゴシック" panose="020B0600070205080204" pitchFamily="50" charset="-128"/>
            </a:rPr>
            <a:t>　今後も職員の質の向上に努めつつ適正な職員規模の管理に努める。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100330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917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45176</xdr:rowOff>
    </xdr:from>
    <xdr:to>
      <xdr:col>77</xdr:col>
      <xdr:colOff>44450</xdr:colOff>
      <xdr:row>59</xdr:row>
      <xdr:rowOff>76200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607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45176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365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10704</xdr:rowOff>
    </xdr:from>
    <xdr:to>
      <xdr:col>68</xdr:col>
      <xdr:colOff>152400</xdr:colOff>
      <xdr:row>59</xdr:row>
      <xdr:rowOff>21046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2625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165826</xdr:rowOff>
    </xdr:from>
    <xdr:to>
      <xdr:col>73</xdr:col>
      <xdr:colOff>44450</xdr:colOff>
      <xdr:row>59</xdr:row>
      <xdr:rowOff>95976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106153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131354</xdr:rowOff>
    </xdr:from>
    <xdr:to>
      <xdr:col>64</xdr:col>
      <xdr:colOff>152400</xdr:colOff>
      <xdr:row>59</xdr:row>
      <xdr:rowOff>61504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71681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類似団体・全国平均・県平均より低い割合である。</a:t>
          </a:r>
        </a:p>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ポイント減少した要因としては、テールヘビー償還の終了に伴う元利償還金の減少等によるものである。</a:t>
          </a:r>
        </a:p>
        <a:p>
          <a:r>
            <a:rPr kumimoji="1" lang="ja-JP" altLang="en-US" sz="1300">
              <a:latin typeface="ＭＳ Ｐゴシック" panose="020B0600070205080204" pitchFamily="50" charset="-128"/>
              <a:ea typeface="ＭＳ Ｐゴシック" panose="020B0600070205080204" pitchFamily="50" charset="-128"/>
            </a:rPr>
            <a:t>　引き続き、負担を次世代に先送りすることがないよう、節度ある借入に努める。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134761</xdr:rowOff>
    </xdr:from>
    <xdr:to>
      <xdr:col>81</xdr:col>
      <xdr:colOff>44450</xdr:colOff>
      <xdr:row>39</xdr:row>
      <xdr:rowOff>124178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64986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40</xdr:row>
      <xdr:rowOff>73378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107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3528</xdr:rowOff>
    </xdr:from>
    <xdr:to>
      <xdr:col>72</xdr:col>
      <xdr:colOff>203200</xdr:colOff>
      <xdr:row>40</xdr:row>
      <xdr:rowOff>73378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900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39</xdr:row>
      <xdr:rowOff>3528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487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83961</xdr:rowOff>
    </xdr:from>
    <xdr:to>
      <xdr:col>81</xdr:col>
      <xdr:colOff>95250</xdr:colOff>
      <xdr:row>39</xdr:row>
      <xdr:rowOff>14111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100488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73378</xdr:rowOff>
    </xdr:from>
    <xdr:to>
      <xdr:col>77</xdr:col>
      <xdr:colOff>95250</xdr:colOff>
      <xdr:row>40</xdr:row>
      <xdr:rowOff>3528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124178</xdr:rowOff>
    </xdr:from>
    <xdr:to>
      <xdr:col>68</xdr:col>
      <xdr:colOff>203200</xdr:colOff>
      <xdr:row>39</xdr:row>
      <xdr:rowOff>54328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64505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54328</xdr:rowOff>
    </xdr:from>
    <xdr:to>
      <xdr:col>64</xdr:col>
      <xdr:colOff>152400</xdr:colOff>
      <xdr:row>37</xdr:row>
      <xdr:rowOff>155928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166105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将来負担比率は例年算定されていない。</a:t>
          </a:r>
        </a:p>
        <a:p>
          <a:r>
            <a:rPr kumimoji="1" lang="ja-JP" altLang="en-US" sz="1300">
              <a:latin typeface="ＭＳ Ｐゴシック" panose="020B0600070205080204" pitchFamily="50" charset="-128"/>
              <a:ea typeface="ＭＳ Ｐゴシック" panose="020B0600070205080204" pitchFamily="50" charset="-128"/>
            </a:rPr>
            <a:t>　今後も次世代へ過大な負担を残さぬよう、新規事業実施の精査、地方債の利率や償還方法の見直し等を行うことで健全な財政を維持していく。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144,195
139,983
87.81
69,907,065
66,010,466
3,624,731
30,443,252
24,932,245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類似団体・県平均より高く、全国平均より低い。</a:t>
          </a:r>
        </a:p>
        <a:p>
          <a:r>
            <a:rPr kumimoji="1" lang="ja-JP" altLang="en-US" sz="1100">
              <a:latin typeface="ＭＳ Ｐゴシック" panose="020B0600070205080204" pitchFamily="50" charset="-128"/>
              <a:ea typeface="ＭＳ Ｐゴシック" panose="020B0600070205080204" pitchFamily="50" charset="-128"/>
            </a:rPr>
            <a:t>　定員適正化計画に基づき、事務事業の再編・整理等により計画的に職員数の削減を行ってきたが、市民ニーズに的確に応えることができるよう、適正な人員配置を進めたことで職員数が微増傾向にある。また、人事院勧告に伴い、主に若手職員や会計年度任用職員の基本給が大幅に上がったことに加え、会計年度任用職員にも勤勉手当が支給対象となったことなどにより、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今後も職員の質の向上に努めつつ適正な職員規模の管理に努める。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82550</xdr:rowOff>
    </xdr:from>
    <xdr:to>
      <xdr:col>24</xdr:col>
      <xdr:colOff>25400</xdr:colOff>
      <xdr:row>38</xdr:row>
      <xdr:rowOff>101600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6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37</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101600</xdr:rowOff>
    </xdr:from>
    <xdr:to>
      <xdr:col>15</xdr:col>
      <xdr:colOff>98425</xdr:colOff>
      <xdr:row>37</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101600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3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31750</xdr:rowOff>
    </xdr:from>
    <xdr:to>
      <xdr:col>20</xdr:col>
      <xdr:colOff>38100</xdr:colOff>
      <xdr:row>37</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6350</xdr:rowOff>
    </xdr:from>
    <xdr:to>
      <xdr:col>15</xdr:col>
      <xdr:colOff>149225</xdr:colOff>
      <xdr:row>37</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50800</xdr:rowOff>
    </xdr:from>
    <xdr:to>
      <xdr:col>11</xdr:col>
      <xdr:colOff>60325</xdr:colOff>
      <xdr:row>36</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類似団体・全国・県平均より高い割合である。</a:t>
          </a:r>
        </a:p>
        <a:p>
          <a:r>
            <a:rPr kumimoji="1" lang="ja-JP" altLang="en-US" sz="1300">
              <a:latin typeface="ＭＳ Ｐゴシック" panose="020B0600070205080204" pitchFamily="50" charset="-128"/>
              <a:ea typeface="ＭＳ Ｐゴシック" panose="020B0600070205080204" pitchFamily="50" charset="-128"/>
            </a:rPr>
            <a:t>　要因は、施設の指定管理をはじめとした民間委託費用の増等が考えられる。</a:t>
          </a:r>
        </a:p>
        <a:p>
          <a:r>
            <a:rPr kumimoji="1" lang="ja-JP" altLang="en-US" sz="1300">
              <a:latin typeface="ＭＳ Ｐゴシック" panose="020B0600070205080204" pitchFamily="50" charset="-128"/>
              <a:ea typeface="ＭＳ Ｐゴシック" panose="020B0600070205080204" pitchFamily="50" charset="-128"/>
            </a:rPr>
            <a:t>　今後、実施事業の見直しや運営体制の見直し等により物件費の抑制に努める。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44450</xdr:rowOff>
    </xdr:from>
    <xdr:to>
      <xdr:col>82</xdr:col>
      <xdr:colOff>107950</xdr:colOff>
      <xdr:row>19</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30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44450</xdr:rowOff>
    </xdr:from>
    <xdr:to>
      <xdr:col>78</xdr:col>
      <xdr:colOff>69850</xdr:colOff>
      <xdr:row>19</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0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0</xdr:rowOff>
    </xdr:from>
    <xdr:to>
      <xdr:col>73</xdr:col>
      <xdr:colOff>180975</xdr:colOff>
      <xdr:row>19</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86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0</xdr:rowOff>
    </xdr:from>
    <xdr:to>
      <xdr:col>69</xdr:col>
      <xdr:colOff>92075</xdr:colOff>
      <xdr:row>19</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86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165100</xdr:rowOff>
    </xdr:from>
    <xdr:to>
      <xdr:col>82</xdr:col>
      <xdr:colOff>158750</xdr:colOff>
      <xdr:row>19</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31750</xdr:rowOff>
    </xdr:from>
    <xdr:to>
      <xdr:col>78</xdr:col>
      <xdr:colOff>120650</xdr:colOff>
      <xdr:row>19</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165100</xdr:rowOff>
    </xdr:from>
    <xdr:to>
      <xdr:col>74</xdr:col>
      <xdr:colOff>31750</xdr:colOff>
      <xdr:row>19</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120650</xdr:rowOff>
    </xdr:from>
    <xdr:to>
      <xdr:col>69</xdr:col>
      <xdr:colOff>142875</xdr:colOff>
      <xdr:row>18</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6350</xdr:rowOff>
    </xdr:from>
    <xdr:to>
      <xdr:col>65</xdr:col>
      <xdr:colOff>53975</xdr:colOff>
      <xdr:row>19</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a:t>
          </a:r>
        </a:p>
        <a:p>
          <a:r>
            <a:rPr kumimoji="1" lang="ja-JP" altLang="en-US" sz="1300">
              <a:latin typeface="ＭＳ Ｐゴシック" panose="020B0600070205080204" pitchFamily="50" charset="-128"/>
              <a:ea typeface="ＭＳ Ｐゴシック" panose="020B0600070205080204" pitchFamily="50" charset="-128"/>
            </a:rPr>
            <a:t>　要因は、障害者に対する自立支援介護・訓練等給付費や児童手当、住民税非課税世帯に対する価格高騰重点支援給付金給付事業給付費の増加等によるものである。</a:t>
          </a:r>
        </a:p>
        <a:p>
          <a:r>
            <a:rPr kumimoji="1" lang="ja-JP" altLang="en-US" sz="1300">
              <a:latin typeface="ＭＳ Ｐゴシック" panose="020B0600070205080204" pitchFamily="50" charset="-128"/>
              <a:ea typeface="ＭＳ Ｐゴシック" panose="020B0600070205080204" pitchFamily="50" charset="-128"/>
            </a:rPr>
            <a:t>　今後、資格審査の適正化や独自事業の見直し等により、適切な水準の維持に努める。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507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568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類似団体・全国平均・県平均より高い。　</a:t>
          </a:r>
        </a:p>
        <a:p>
          <a:r>
            <a:rPr kumimoji="1" lang="ja-JP" altLang="en-US" sz="1300">
              <a:latin typeface="ＭＳ Ｐゴシック" panose="020B0600070205080204" pitchFamily="50" charset="-128"/>
              <a:ea typeface="ＭＳ Ｐゴシック" panose="020B0600070205080204" pitchFamily="50" charset="-128"/>
            </a:rPr>
            <a:t>　国民健康保険特別会計への繰出金が減少していく一方、高齢化の進展及び医療の高度化等に伴う介護保険特別会計や後期高齢者医療特別会計への繰出金等の増加が引き続き見込まれる。</a:t>
          </a:r>
        </a:p>
        <a:p>
          <a:r>
            <a:rPr kumimoji="1" lang="ja-JP" altLang="en-US" sz="1300">
              <a:latin typeface="ＭＳ Ｐゴシック" panose="020B0600070205080204" pitchFamily="50" charset="-128"/>
              <a:ea typeface="ＭＳ Ｐゴシック" panose="020B0600070205080204" pitchFamily="50" charset="-128"/>
            </a:rPr>
            <a:t>　今後、全体的なコストを意識しながら、適切な保険料や使用料を設定する等、各特別会計の健全な財政運営に努める。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96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類似団体・全国・県平均より低い。</a:t>
          </a:r>
        </a:p>
        <a:p>
          <a:r>
            <a:rPr kumimoji="1" lang="ja-JP" altLang="en-US" sz="1300">
              <a:latin typeface="ＭＳ Ｐゴシック" panose="020B0600070205080204" pitchFamily="50" charset="-128"/>
              <a:ea typeface="ＭＳ Ｐゴシック" panose="020B0600070205080204" pitchFamily="50" charset="-128"/>
            </a:rPr>
            <a:t>　要因は、一部事務組合に対する負担金が少ないことや、市から支出する補助金・負担金を定期的に見直していることが考えられる。また、定額減税補足給付金給付事業給付費の影響で前年度比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今後も引き続き、公益性や費用対効果等を考慮しながら、定期的な補助金・負担金の見直しや廃止に努める。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51562</xdr:rowOff>
    </xdr:from>
    <xdr:to>
      <xdr:col>82</xdr:col>
      <xdr:colOff>107950</xdr:colOff>
      <xdr:row>33</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094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42418</xdr:rowOff>
    </xdr:from>
    <xdr:to>
      <xdr:col>78</xdr:col>
      <xdr:colOff>69850</xdr:colOff>
      <xdr:row>33</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00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159004</xdr:rowOff>
    </xdr:from>
    <xdr:to>
      <xdr:col>73</xdr:col>
      <xdr:colOff>180975</xdr:colOff>
      <xdr:row>33</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45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159004</xdr:rowOff>
    </xdr:from>
    <xdr:to>
      <xdr:col>69</xdr:col>
      <xdr:colOff>92075</xdr:colOff>
      <xdr:row>33</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454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46482</xdr:rowOff>
    </xdr:from>
    <xdr:to>
      <xdr:col>82</xdr:col>
      <xdr:colOff>158750</xdr:colOff>
      <xdr:row>33</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126509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xdr:rowOff>
    </xdr:from>
    <xdr:to>
      <xdr:col>78</xdr:col>
      <xdr:colOff>120650</xdr:colOff>
      <xdr:row>33</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112539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163068</xdr:rowOff>
    </xdr:from>
    <xdr:to>
      <xdr:col>74</xdr:col>
      <xdr:colOff>31750</xdr:colOff>
      <xdr:row>33</xdr:row>
      <xdr:rowOff>93218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103395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108204</xdr:rowOff>
    </xdr:from>
    <xdr:to>
      <xdr:col>69</xdr:col>
      <xdr:colOff>142875</xdr:colOff>
      <xdr:row>33</xdr:row>
      <xdr:rowOff>38354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48531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6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762</xdr:rowOff>
    </xdr:from>
    <xdr:to>
      <xdr:col>65</xdr:col>
      <xdr:colOff>53975</xdr:colOff>
      <xdr:row>33</xdr:row>
      <xdr:rowOff>102362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112539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類似団体・全国平均・県平均より低い。</a:t>
          </a:r>
        </a:p>
        <a:p>
          <a:r>
            <a:rPr kumimoji="1" lang="ja-JP" altLang="en-US" sz="1300">
              <a:latin typeface="ＭＳ Ｐゴシック" panose="020B0600070205080204" pitchFamily="50" charset="-128"/>
              <a:ea typeface="ＭＳ Ｐゴシック" panose="020B0600070205080204" pitchFamily="50" charset="-128"/>
            </a:rPr>
            <a:t>　将来の公債費の縮減のために行ったテールヘビー償還により高くなっていたが、令和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年度が最終年度であり、テールヘビー償還額が過去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カ年より小さかったため、前年度比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今後も交付税算入のある有利な地方債に厳選した借入等により、公債費の抑制に努める。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50256</xdr:rowOff>
    </xdr:from>
    <xdr:to>
      <xdr:col>24</xdr:col>
      <xdr:colOff>25400</xdr:colOff>
      <xdr:row>78</xdr:row>
      <xdr:rowOff>100874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1906"/>
          <a:ext cx="8382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100874</xdr:rowOff>
    </xdr:from>
    <xdr:to>
      <xdr:col>19</xdr:col>
      <xdr:colOff>187325</xdr:colOff>
      <xdr:row>79</xdr:row>
      <xdr:rowOff>53521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7397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53521</xdr:rowOff>
    </xdr:from>
    <xdr:to>
      <xdr:col>15</xdr:col>
      <xdr:colOff>98425</xdr:colOff>
      <xdr:row>79</xdr:row>
      <xdr:rowOff>53521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98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80</xdr:row>
      <xdr:rowOff>78014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980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15983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50074</xdr:rowOff>
    </xdr:from>
    <xdr:to>
      <xdr:col>20</xdr:col>
      <xdr:colOff>38100</xdr:colOff>
      <xdr:row>78</xdr:row>
      <xdr:rowOff>151674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136451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0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2721</xdr:rowOff>
    </xdr:from>
    <xdr:to>
      <xdr:col>11</xdr:col>
      <xdr:colOff>60325</xdr:colOff>
      <xdr:row>79</xdr:row>
      <xdr:rowOff>104321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類似団体・全国平均・県平均より高い。　</a:t>
          </a:r>
        </a:p>
        <a:p>
          <a:r>
            <a:rPr kumimoji="1" lang="ja-JP" altLang="en-US" sz="1300">
              <a:latin typeface="ＭＳ Ｐゴシック" panose="020B0600070205080204" pitchFamily="50" charset="-128"/>
              <a:ea typeface="ＭＳ Ｐゴシック" panose="020B0600070205080204" pitchFamily="50" charset="-128"/>
            </a:rPr>
            <a:t>　対前年度比で増加している要因は、定額減税補足給付金給付事業に伴う補助費等や、特別支援学校建設事業に伴う普通建設事業費の増が影響している。</a:t>
          </a:r>
        </a:p>
        <a:p>
          <a:r>
            <a:rPr kumimoji="1" lang="ja-JP" altLang="en-US" sz="1300">
              <a:latin typeface="ＭＳ Ｐゴシック" panose="020B0600070205080204" pitchFamily="50" charset="-128"/>
              <a:ea typeface="ＭＳ Ｐゴシック" panose="020B0600070205080204" pitchFamily="50" charset="-128"/>
            </a:rPr>
            <a:t>　今後、引き続き実施事業の見直し等を行うことで、健全な財政運営に努める。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77</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58139"/>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133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xdr:rowOff>
    </xdr:from>
    <xdr:to>
      <xdr:col>73</xdr:col>
      <xdr:colOff>180975</xdr:colOff>
      <xdr:row>75</xdr:row>
      <xdr:rowOff>54610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5171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xdr:rowOff>
    </xdr:from>
    <xdr:to>
      <xdr:col>69</xdr:col>
      <xdr:colOff>92075</xdr:colOff>
      <xdr:row>75</xdr:row>
      <xdr:rowOff>77470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51712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90188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121920</xdr:rowOff>
    </xdr:from>
    <xdr:to>
      <xdr:col>69</xdr:col>
      <xdr:colOff>142875</xdr:colOff>
      <xdr:row>73</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62247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25673</xdr:rowOff>
    </xdr:from>
    <xdr:to>
      <xdr:col>29</xdr:col>
      <xdr:colOff>127000</xdr:colOff>
      <xdr:row>18</xdr:row>
      <xdr:rowOff>24473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0698"/>
          <a:ext cx="0" cy="1027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14057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14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24473</xdr:rowOff>
    </xdr:from>
    <xdr:to>
      <xdr:col>30</xdr:col>
      <xdr:colOff>25400</xdr:colOff>
      <xdr:row>18</xdr:row>
      <xdr:rowOff>24473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158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112050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25673</xdr:rowOff>
    </xdr:from>
    <xdr:to>
      <xdr:col>30</xdr:col>
      <xdr:colOff>25400</xdr:colOff>
      <xdr:row>12</xdr:row>
      <xdr:rowOff>25673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06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3880</xdr:rowOff>
    </xdr:from>
    <xdr:to>
      <xdr:col>29</xdr:col>
      <xdr:colOff>127000</xdr:colOff>
      <xdr:row>18</xdr:row>
      <xdr:rowOff>112713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7605"/>
          <a:ext cx="647700" cy="108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118768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6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102241</xdr:rowOff>
    </xdr:from>
    <xdr:to>
      <xdr:col>29</xdr:col>
      <xdr:colOff>177800</xdr:colOff>
      <xdr:row>16</xdr:row>
      <xdr:rowOff>32391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216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112713</xdr:rowOff>
    </xdr:from>
    <xdr:to>
      <xdr:col>26</xdr:col>
      <xdr:colOff>50800</xdr:colOff>
      <xdr:row>18</xdr:row>
      <xdr:rowOff>143764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6438"/>
          <a:ext cx="698500" cy="3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60846</xdr:rowOff>
    </xdr:from>
    <xdr:to>
      <xdr:col>26</xdr:col>
      <xdr:colOff>101600</xdr:colOff>
      <xdr:row>16</xdr:row>
      <xdr:rowOff>162446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51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2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143764</xdr:rowOff>
    </xdr:from>
    <xdr:to>
      <xdr:col>22</xdr:col>
      <xdr:colOff>114300</xdr:colOff>
      <xdr:row>18</xdr:row>
      <xdr:rowOff>152279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7489"/>
          <a:ext cx="698500" cy="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93631</xdr:rowOff>
    </xdr:from>
    <xdr:to>
      <xdr:col>22</xdr:col>
      <xdr:colOff>165100</xdr:colOff>
      <xdr:row>17</xdr:row>
      <xdr:rowOff>23781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5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152279</xdr:rowOff>
    </xdr:from>
    <xdr:to>
      <xdr:col>18</xdr:col>
      <xdr:colOff>177800</xdr:colOff>
      <xdr:row>18</xdr:row>
      <xdr:rowOff>165976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6004"/>
          <a:ext cx="698500" cy="1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103156</xdr:rowOff>
    </xdr:from>
    <xdr:to>
      <xdr:col>19</xdr:col>
      <xdr:colOff>38100</xdr:colOff>
      <xdr:row>17</xdr:row>
      <xdr:rowOff>33306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43483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163906</xdr:rowOff>
    </xdr:from>
    <xdr:to>
      <xdr:col>15</xdr:col>
      <xdr:colOff>101600</xdr:colOff>
      <xdr:row>17</xdr:row>
      <xdr:rowOff>94056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104233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124530</xdr:rowOff>
    </xdr:from>
    <xdr:to>
      <xdr:col>29</xdr:col>
      <xdr:colOff>177800</xdr:colOff>
      <xdr:row>18</xdr:row>
      <xdr:rowOff>54680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61913</xdr:rowOff>
    </xdr:from>
    <xdr:to>
      <xdr:col>26</xdr:col>
      <xdr:colOff>101600</xdr:colOff>
      <xdr:row>18</xdr:row>
      <xdr:rowOff>163513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148290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92964</xdr:rowOff>
    </xdr:from>
    <xdr:to>
      <xdr:col>22</xdr:col>
      <xdr:colOff>165100</xdr:colOff>
      <xdr:row>19</xdr:row>
      <xdr:rowOff>23114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7891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101479</xdr:rowOff>
    </xdr:from>
    <xdr:to>
      <xdr:col>19</xdr:col>
      <xdr:colOff>38100</xdr:colOff>
      <xdr:row>19</xdr:row>
      <xdr:rowOff>31629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5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16406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115176</xdr:rowOff>
    </xdr:from>
    <xdr:to>
      <xdr:col>15</xdr:col>
      <xdr:colOff>101600</xdr:colOff>
      <xdr:row>19</xdr:row>
      <xdr:rowOff>45326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8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289230</xdr:rowOff>
    </xdr:from>
    <xdr:to>
      <xdr:col>29</xdr:col>
      <xdr:colOff>127000</xdr:colOff>
      <xdr:row>36</xdr:row>
      <xdr:rowOff>109969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9580"/>
          <a:ext cx="647700" cy="163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212954</xdr:rowOff>
    </xdr:from>
    <xdr:to>
      <xdr:col>26</xdr:col>
      <xdr:colOff>50800</xdr:colOff>
      <xdr:row>35</xdr:row>
      <xdr:rowOff>289230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23304"/>
          <a:ext cx="698500" cy="7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212954</xdr:rowOff>
    </xdr:from>
    <xdr:to>
      <xdr:col>22</xdr:col>
      <xdr:colOff>114300</xdr:colOff>
      <xdr:row>35</xdr:row>
      <xdr:rowOff>228498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23304"/>
          <a:ext cx="698500" cy="1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126695</xdr:rowOff>
    </xdr:from>
    <xdr:to>
      <xdr:col>18</xdr:col>
      <xdr:colOff>177800</xdr:colOff>
      <xdr:row>35</xdr:row>
      <xdr:rowOff>228498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37045"/>
          <a:ext cx="698500" cy="10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59169</xdr:rowOff>
    </xdr:from>
    <xdr:to>
      <xdr:col>29</xdr:col>
      <xdr:colOff>177800</xdr:colOff>
      <xdr:row>36</xdr:row>
      <xdr:rowOff>160769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2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31246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238430</xdr:rowOff>
    </xdr:from>
    <xdr:to>
      <xdr:col>26</xdr:col>
      <xdr:colOff>101600</xdr:colOff>
      <xdr:row>35</xdr:row>
      <xdr:rowOff>340030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324807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162154</xdr:rowOff>
    </xdr:from>
    <xdr:to>
      <xdr:col>22</xdr:col>
      <xdr:colOff>165100</xdr:colOff>
      <xdr:row>35</xdr:row>
      <xdr:rowOff>263754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248531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177698</xdr:rowOff>
    </xdr:from>
    <xdr:to>
      <xdr:col>19</xdr:col>
      <xdr:colOff>38100</xdr:colOff>
      <xdr:row>35</xdr:row>
      <xdr:rowOff>279298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7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75895</xdr:rowOff>
    </xdr:from>
    <xdr:to>
      <xdr:col>15</xdr:col>
      <xdr:colOff>101600</xdr:colOff>
      <xdr:row>35</xdr:row>
      <xdr:rowOff>177495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187672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144,195
139,983
87.81
69,907,065
66,010,466
3,624,731
30,443,252
24,932,245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74223</xdr:rowOff>
    </xdr:from>
    <xdr:to>
      <xdr:col>24</xdr:col>
      <xdr:colOff>63500</xdr:colOff>
      <xdr:row>38</xdr:row>
      <xdr:rowOff>86795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7873"/>
          <a:ext cx="838200" cy="18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86795</xdr:rowOff>
    </xdr:from>
    <xdr:to>
      <xdr:col>19</xdr:col>
      <xdr:colOff>177800</xdr:colOff>
      <xdr:row>38</xdr:row>
      <xdr:rowOff>102667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1895"/>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102667</xdr:rowOff>
    </xdr:from>
    <xdr:to>
      <xdr:col>15</xdr:col>
      <xdr:colOff>50800</xdr:colOff>
      <xdr:row>38</xdr:row>
      <xdr:rowOff>127062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17767"/>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127062</xdr:rowOff>
    </xdr:from>
    <xdr:to>
      <xdr:col>10</xdr:col>
      <xdr:colOff>114300</xdr:colOff>
      <xdr:row>38</xdr:row>
      <xdr:rowOff>141660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42162"/>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23423</xdr:rowOff>
    </xdr:from>
    <xdr:to>
      <xdr:col>24</xdr:col>
      <xdr:colOff>114300</xdr:colOff>
      <xdr:row>37</xdr:row>
      <xdr:rowOff>125023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35995</xdr:rowOff>
    </xdr:from>
    <xdr:to>
      <xdr:col>20</xdr:col>
      <xdr:colOff>38100</xdr:colOff>
      <xdr:row>38</xdr:row>
      <xdr:rowOff>137595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128722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51867</xdr:rowOff>
    </xdr:from>
    <xdr:to>
      <xdr:col>15</xdr:col>
      <xdr:colOff>101600</xdr:colOff>
      <xdr:row>38</xdr:row>
      <xdr:rowOff>153467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144594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76262</xdr:rowOff>
    </xdr:from>
    <xdr:to>
      <xdr:col>10</xdr:col>
      <xdr:colOff>165100</xdr:colOff>
      <xdr:row>39</xdr:row>
      <xdr:rowOff>6412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168989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90860</xdr:rowOff>
    </xdr:from>
    <xdr:to>
      <xdr:col>6</xdr:col>
      <xdr:colOff>38100</xdr:colOff>
      <xdr:row>39</xdr:row>
      <xdr:rowOff>21010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12137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33789</xdr:rowOff>
    </xdr:from>
    <xdr:to>
      <xdr:col>24</xdr:col>
      <xdr:colOff>63500</xdr:colOff>
      <xdr:row>55</xdr:row>
      <xdr:rowOff>84722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63539"/>
          <a:ext cx="838200" cy="5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33789</xdr:rowOff>
    </xdr:from>
    <xdr:to>
      <xdr:col>19</xdr:col>
      <xdr:colOff>177800</xdr:colOff>
      <xdr:row>55</xdr:row>
      <xdr:rowOff>80127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63539"/>
          <a:ext cx="889000" cy="4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80127</xdr:rowOff>
    </xdr:from>
    <xdr:to>
      <xdr:col>15</xdr:col>
      <xdr:colOff>50800</xdr:colOff>
      <xdr:row>56</xdr:row>
      <xdr:rowOff>117960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09877"/>
          <a:ext cx="889000" cy="20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16942</xdr:rowOff>
    </xdr:from>
    <xdr:to>
      <xdr:col>10</xdr:col>
      <xdr:colOff>114300</xdr:colOff>
      <xdr:row>56</xdr:row>
      <xdr:rowOff>117960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18142"/>
          <a:ext cx="889000" cy="10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33922</xdr:rowOff>
    </xdr:from>
    <xdr:to>
      <xdr:col>24</xdr:col>
      <xdr:colOff>114300</xdr:colOff>
      <xdr:row>55</xdr:row>
      <xdr:rowOff>135522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12349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154439</xdr:rowOff>
    </xdr:from>
    <xdr:to>
      <xdr:col>20</xdr:col>
      <xdr:colOff>38100</xdr:colOff>
      <xdr:row>55</xdr:row>
      <xdr:rowOff>84589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101116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29327</xdr:rowOff>
    </xdr:from>
    <xdr:to>
      <xdr:col>15</xdr:col>
      <xdr:colOff>101600</xdr:colOff>
      <xdr:row>55</xdr:row>
      <xdr:rowOff>130927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5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122054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67160</xdr:rowOff>
    </xdr:from>
    <xdr:to>
      <xdr:col>10</xdr:col>
      <xdr:colOff>165100</xdr:colOff>
      <xdr:row>56</xdr:row>
      <xdr:rowOff>168760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159887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6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137592</xdr:rowOff>
    </xdr:from>
    <xdr:to>
      <xdr:col>6</xdr:col>
      <xdr:colOff>38100</xdr:colOff>
      <xdr:row>56</xdr:row>
      <xdr:rowOff>67742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84269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73661</xdr:rowOff>
    </xdr:from>
    <xdr:to>
      <xdr:col>24</xdr:col>
      <xdr:colOff>63500</xdr:colOff>
      <xdr:row>77</xdr:row>
      <xdr:rowOff>91060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5311"/>
          <a:ext cx="8382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68835</xdr:rowOff>
    </xdr:from>
    <xdr:to>
      <xdr:col>19</xdr:col>
      <xdr:colOff>177800</xdr:colOff>
      <xdr:row>77</xdr:row>
      <xdr:rowOff>91060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70485"/>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68835</xdr:rowOff>
    </xdr:from>
    <xdr:to>
      <xdr:col>15</xdr:col>
      <xdr:colOff>50800</xdr:colOff>
      <xdr:row>77</xdr:row>
      <xdr:rowOff>112013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0485"/>
          <a:ext cx="889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105156</xdr:rowOff>
    </xdr:from>
    <xdr:to>
      <xdr:col>10</xdr:col>
      <xdr:colOff>114300</xdr:colOff>
      <xdr:row>77</xdr:row>
      <xdr:rowOff>112013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068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22861</xdr:rowOff>
    </xdr:from>
    <xdr:to>
      <xdr:col>24</xdr:col>
      <xdr:colOff>114300</xdr:colOff>
      <xdr:row>77</xdr:row>
      <xdr:rowOff>124461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40260</xdr:rowOff>
    </xdr:from>
    <xdr:to>
      <xdr:col>20</xdr:col>
      <xdr:colOff>38100</xdr:colOff>
      <xdr:row>77</xdr:row>
      <xdr:rowOff>141860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132987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18035</xdr:rowOff>
    </xdr:from>
    <xdr:to>
      <xdr:col>15</xdr:col>
      <xdr:colOff>101600</xdr:colOff>
      <xdr:row>77</xdr:row>
      <xdr:rowOff>119635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110762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61213</xdr:rowOff>
    </xdr:from>
    <xdr:to>
      <xdr:col>10</xdr:col>
      <xdr:colOff>165100</xdr:colOff>
      <xdr:row>77</xdr:row>
      <xdr:rowOff>162813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54356</xdr:rowOff>
    </xdr:from>
    <xdr:to>
      <xdr:col>6</xdr:col>
      <xdr:colOff>38100</xdr:colOff>
      <xdr:row>77</xdr:row>
      <xdr:rowOff>155956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147083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61382</xdr:rowOff>
    </xdr:from>
    <xdr:to>
      <xdr:col>24</xdr:col>
      <xdr:colOff>63500</xdr:colOff>
      <xdr:row>95</xdr:row>
      <xdr:rowOff>64833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9132"/>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64833</xdr:rowOff>
    </xdr:from>
    <xdr:to>
      <xdr:col>19</xdr:col>
      <xdr:colOff>177800</xdr:colOff>
      <xdr:row>96</xdr:row>
      <xdr:rowOff>119766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52583"/>
          <a:ext cx="889000" cy="2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49884</xdr:rowOff>
    </xdr:from>
    <xdr:to>
      <xdr:col>15</xdr:col>
      <xdr:colOff>50800</xdr:colOff>
      <xdr:row>96</xdr:row>
      <xdr:rowOff>119766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37634"/>
          <a:ext cx="889000" cy="2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49884</xdr:rowOff>
    </xdr:from>
    <xdr:to>
      <xdr:col>10</xdr:col>
      <xdr:colOff>114300</xdr:colOff>
      <xdr:row>98</xdr:row>
      <xdr:rowOff>76423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37634"/>
          <a:ext cx="889000" cy="5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10582</xdr:rowOff>
    </xdr:from>
    <xdr:to>
      <xdr:col>24</xdr:col>
      <xdr:colOff>114300</xdr:colOff>
      <xdr:row>95</xdr:row>
      <xdr:rowOff>112182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160459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14033</xdr:rowOff>
    </xdr:from>
    <xdr:to>
      <xdr:col>20</xdr:col>
      <xdr:colOff>38100</xdr:colOff>
      <xdr:row>95</xdr:row>
      <xdr:rowOff>115633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106760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39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68966</xdr:rowOff>
    </xdr:from>
    <xdr:to>
      <xdr:col>15</xdr:col>
      <xdr:colOff>101600</xdr:colOff>
      <xdr:row>96</xdr:row>
      <xdr:rowOff>170566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170534</xdr:rowOff>
    </xdr:from>
    <xdr:to>
      <xdr:col>10</xdr:col>
      <xdr:colOff>165100</xdr:colOff>
      <xdr:row>95</xdr:row>
      <xdr:rowOff>100684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91811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7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25623</xdr:rowOff>
    </xdr:from>
    <xdr:to>
      <xdr:col>6</xdr:col>
      <xdr:colOff>38100</xdr:colOff>
      <xdr:row>98</xdr:row>
      <xdr:rowOff>127223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118350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170888</xdr:rowOff>
    </xdr:from>
    <xdr:to>
      <xdr:col>54</xdr:col>
      <xdr:colOff>189865</xdr:colOff>
      <xdr:row>37</xdr:row>
      <xdr:rowOff>138622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57288"/>
          <a:ext cx="1270" cy="82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142450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138622</xdr:rowOff>
    </xdr:from>
    <xdr:to>
      <xdr:col>55</xdr:col>
      <xdr:colOff>88900</xdr:colOff>
      <xdr:row>37</xdr:row>
      <xdr:rowOff>138622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8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117565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43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170888</xdr:rowOff>
    </xdr:from>
    <xdr:to>
      <xdr:col>55</xdr:col>
      <xdr:colOff>88900</xdr:colOff>
      <xdr:row>32</xdr:row>
      <xdr:rowOff>170888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5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108077</xdr:rowOff>
    </xdr:from>
    <xdr:to>
      <xdr:col>55</xdr:col>
      <xdr:colOff>0</xdr:colOff>
      <xdr:row>38</xdr:row>
      <xdr:rowOff>53496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51727"/>
          <a:ext cx="838200" cy="11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155287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84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132410</xdr:rowOff>
    </xdr:from>
    <xdr:to>
      <xdr:col>55</xdr:col>
      <xdr:colOff>50800</xdr:colOff>
      <xdr:row>36</xdr:row>
      <xdr:rowOff>62560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169070</xdr:rowOff>
    </xdr:from>
    <xdr:to>
      <xdr:col>50</xdr:col>
      <xdr:colOff>114300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12720"/>
          <a:ext cx="889000" cy="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164044</xdr:rowOff>
    </xdr:from>
    <xdr:to>
      <xdr:col>50</xdr:col>
      <xdr:colOff>165100</xdr:colOff>
      <xdr:row>36</xdr:row>
      <xdr:rowOff>94194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110721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169070</xdr:rowOff>
    </xdr:from>
    <xdr:to>
      <xdr:col>45</xdr:col>
      <xdr:colOff>177800</xdr:colOff>
      <xdr:row>38</xdr:row>
      <xdr:rowOff>34707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12720"/>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151471</xdr:rowOff>
    </xdr:from>
    <xdr:to>
      <xdr:col>46</xdr:col>
      <xdr:colOff>38100</xdr:colOff>
      <xdr:row>36</xdr:row>
      <xdr:rowOff>81621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98148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162593</xdr:rowOff>
    </xdr:from>
    <xdr:to>
      <xdr:col>41</xdr:col>
      <xdr:colOff>50800</xdr:colOff>
      <xdr:row>38</xdr:row>
      <xdr:rowOff>34707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77543"/>
          <a:ext cx="889000" cy="10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170478</xdr:rowOff>
    </xdr:from>
    <xdr:to>
      <xdr:col>41</xdr:col>
      <xdr:colOff>101600</xdr:colOff>
      <xdr:row>36</xdr:row>
      <xdr:rowOff>100628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117155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123538</xdr:rowOff>
    </xdr:from>
    <xdr:to>
      <xdr:col>36</xdr:col>
      <xdr:colOff>165100</xdr:colOff>
      <xdr:row>30</xdr:row>
      <xdr:rowOff>53688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70215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57277</xdr:rowOff>
    </xdr:from>
    <xdr:to>
      <xdr:col>55</xdr:col>
      <xdr:colOff>50800</xdr:colOff>
      <xdr:row>37</xdr:row>
      <xdr:rowOff>158877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143654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2696</xdr:rowOff>
    </xdr:from>
    <xdr:to>
      <xdr:col>50</xdr:col>
      <xdr:colOff>165100</xdr:colOff>
      <xdr:row>38</xdr:row>
      <xdr:rowOff>104296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95423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1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118270</xdr:rowOff>
    </xdr:from>
    <xdr:to>
      <xdr:col>46</xdr:col>
      <xdr:colOff>38100</xdr:colOff>
      <xdr:row>38</xdr:row>
      <xdr:rowOff>48420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39547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155357</xdr:rowOff>
    </xdr:from>
    <xdr:to>
      <xdr:col>41</xdr:col>
      <xdr:colOff>101600</xdr:colOff>
      <xdr:row>38</xdr:row>
      <xdr:rowOff>85507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76634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111793</xdr:rowOff>
    </xdr:from>
    <xdr:to>
      <xdr:col>36</xdr:col>
      <xdr:colOff>165100</xdr:colOff>
      <xdr:row>32</xdr:row>
      <xdr:rowOff>41943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2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33070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51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141415</xdr:rowOff>
    </xdr:from>
    <xdr:to>
      <xdr:col>55</xdr:col>
      <xdr:colOff>0</xdr:colOff>
      <xdr:row>54</xdr:row>
      <xdr:rowOff>126403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228265"/>
          <a:ext cx="838200" cy="1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126403</xdr:rowOff>
    </xdr:from>
    <xdr:to>
      <xdr:col>50</xdr:col>
      <xdr:colOff>114300</xdr:colOff>
      <xdr:row>57</xdr:row>
      <xdr:rowOff>170866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384703"/>
          <a:ext cx="889000" cy="5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167069</xdr:rowOff>
    </xdr:from>
    <xdr:to>
      <xdr:col>45</xdr:col>
      <xdr:colOff>177800</xdr:colOff>
      <xdr:row>57</xdr:row>
      <xdr:rowOff>170866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96819"/>
          <a:ext cx="889000" cy="3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167069</xdr:rowOff>
    </xdr:from>
    <xdr:to>
      <xdr:col>41</xdr:col>
      <xdr:colOff>50800</xdr:colOff>
      <xdr:row>57</xdr:row>
      <xdr:rowOff>17208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96819"/>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90615</xdr:rowOff>
    </xdr:from>
    <xdr:to>
      <xdr:col>55</xdr:col>
      <xdr:colOff>50800</xdr:colOff>
      <xdr:row>54</xdr:row>
      <xdr:rowOff>20765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7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113492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2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75603</xdr:rowOff>
    </xdr:from>
    <xdr:to>
      <xdr:col>50</xdr:col>
      <xdr:colOff>165100</xdr:colOff>
      <xdr:row>55</xdr:row>
      <xdr:rowOff>5753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22280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120066</xdr:rowOff>
    </xdr:from>
    <xdr:to>
      <xdr:col>46</xdr:col>
      <xdr:colOff>38100</xdr:colOff>
      <xdr:row>58</xdr:row>
      <xdr:rowOff>50216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116269</xdr:rowOff>
    </xdr:from>
    <xdr:to>
      <xdr:col>41</xdr:col>
      <xdr:colOff>101600</xdr:colOff>
      <xdr:row>56</xdr:row>
      <xdr:rowOff>46419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62946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137858</xdr:rowOff>
    </xdr:from>
    <xdr:to>
      <xdr:col>36</xdr:col>
      <xdr:colOff>165100</xdr:colOff>
      <xdr:row>57</xdr:row>
      <xdr:rowOff>68008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3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84535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5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6198</xdr:rowOff>
    </xdr:from>
    <xdr:to>
      <xdr:col>55</xdr:col>
      <xdr:colOff>0</xdr:colOff>
      <xdr:row>77</xdr:row>
      <xdr:rowOff>93850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036398"/>
          <a:ext cx="838200" cy="2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93850</xdr:rowOff>
    </xdr:from>
    <xdr:to>
      <xdr:col>50</xdr:col>
      <xdr:colOff>114300</xdr:colOff>
      <xdr:row>79</xdr:row>
      <xdr:rowOff>39998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95500"/>
          <a:ext cx="889000" cy="28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39998</xdr:rowOff>
    </xdr:from>
    <xdr:to>
      <xdr:col>45</xdr:col>
      <xdr:colOff>177800</xdr:colOff>
      <xdr:row>79</xdr:row>
      <xdr:rowOff>59689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84548"/>
          <a:ext cx="88900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47916</xdr:rowOff>
    </xdr:from>
    <xdr:to>
      <xdr:col>41</xdr:col>
      <xdr:colOff>50800</xdr:colOff>
      <xdr:row>79</xdr:row>
      <xdr:rowOff>59689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92466"/>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126847</xdr:rowOff>
    </xdr:from>
    <xdr:to>
      <xdr:col>55</xdr:col>
      <xdr:colOff>50800</xdr:colOff>
      <xdr:row>76</xdr:row>
      <xdr:rowOff>56998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9855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149724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43050</xdr:rowOff>
    </xdr:from>
    <xdr:to>
      <xdr:col>50</xdr:col>
      <xdr:colOff>165100</xdr:colOff>
      <xdr:row>77</xdr:row>
      <xdr:rowOff>144650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161177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160648</xdr:rowOff>
    </xdr:from>
    <xdr:to>
      <xdr:col>46</xdr:col>
      <xdr:colOff>38100</xdr:colOff>
      <xdr:row>79</xdr:row>
      <xdr:rowOff>90798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81925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8889</xdr:rowOff>
    </xdr:from>
    <xdr:to>
      <xdr:col>41</xdr:col>
      <xdr:colOff>101600</xdr:colOff>
      <xdr:row>79</xdr:row>
      <xdr:rowOff>110489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101616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168566</xdr:rowOff>
    </xdr:from>
    <xdr:to>
      <xdr:col>36</xdr:col>
      <xdr:colOff>165100</xdr:colOff>
      <xdr:row>79</xdr:row>
      <xdr:rowOff>98716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89843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3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145681</xdr:rowOff>
    </xdr:from>
    <xdr:to>
      <xdr:col>55</xdr:col>
      <xdr:colOff>0</xdr:colOff>
      <xdr:row>95</xdr:row>
      <xdr:rowOff>8458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61981"/>
          <a:ext cx="838200" cy="3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8458</xdr:rowOff>
    </xdr:from>
    <xdr:to>
      <xdr:col>50</xdr:col>
      <xdr:colOff>114300</xdr:colOff>
      <xdr:row>96</xdr:row>
      <xdr:rowOff>127470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96208"/>
          <a:ext cx="889000" cy="29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76848</xdr:rowOff>
    </xdr:from>
    <xdr:to>
      <xdr:col>45</xdr:col>
      <xdr:colOff>177800</xdr:colOff>
      <xdr:row>96</xdr:row>
      <xdr:rowOff>127470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93148"/>
          <a:ext cx="889000" cy="39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76848</xdr:rowOff>
    </xdr:from>
    <xdr:to>
      <xdr:col>41</xdr:col>
      <xdr:colOff>50800</xdr:colOff>
      <xdr:row>95</xdr:row>
      <xdr:rowOff>51676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193148"/>
          <a:ext cx="889000" cy="1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94881</xdr:rowOff>
    </xdr:from>
    <xdr:to>
      <xdr:col>55</xdr:col>
      <xdr:colOff>50800</xdr:colOff>
      <xdr:row>95</xdr:row>
      <xdr:rowOff>25031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117758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129108</xdr:rowOff>
    </xdr:from>
    <xdr:to>
      <xdr:col>50</xdr:col>
      <xdr:colOff>165100</xdr:colOff>
      <xdr:row>95</xdr:row>
      <xdr:rowOff>59258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75785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76670</xdr:rowOff>
    </xdr:from>
    <xdr:to>
      <xdr:col>46</xdr:col>
      <xdr:colOff>38100</xdr:colOff>
      <xdr:row>97</xdr:row>
      <xdr:rowOff>6820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23347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26048</xdr:rowOff>
    </xdr:from>
    <xdr:to>
      <xdr:col>41</xdr:col>
      <xdr:colOff>101600</xdr:colOff>
      <xdr:row>94</xdr:row>
      <xdr:rowOff>127648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4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144175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1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876</xdr:rowOff>
    </xdr:from>
    <xdr:to>
      <xdr:col>36</xdr:col>
      <xdr:colOff>165100</xdr:colOff>
      <xdr:row>95</xdr:row>
      <xdr:rowOff>102476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119003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92437</xdr:rowOff>
    </xdr:from>
    <xdr:to>
      <xdr:col>85</xdr:col>
      <xdr:colOff>127000</xdr:colOff>
      <xdr:row>76</xdr:row>
      <xdr:rowOff>43154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951187"/>
          <a:ext cx="838200" cy="1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22923</xdr:rowOff>
    </xdr:from>
    <xdr:to>
      <xdr:col>81</xdr:col>
      <xdr:colOff>50800</xdr:colOff>
      <xdr:row>75</xdr:row>
      <xdr:rowOff>92437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881673"/>
          <a:ext cx="889000" cy="6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3549</xdr:rowOff>
    </xdr:from>
    <xdr:to>
      <xdr:col>76</xdr:col>
      <xdr:colOff>114300</xdr:colOff>
      <xdr:row>75</xdr:row>
      <xdr:rowOff>22923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862299"/>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126879</xdr:rowOff>
    </xdr:from>
    <xdr:to>
      <xdr:col>71</xdr:col>
      <xdr:colOff>177800</xdr:colOff>
      <xdr:row>75</xdr:row>
      <xdr:rowOff>3549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814179"/>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163804</xdr:rowOff>
    </xdr:from>
    <xdr:to>
      <xdr:col>85</xdr:col>
      <xdr:colOff>177800</xdr:colOff>
      <xdr:row>76</xdr:row>
      <xdr:rowOff>93954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142231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41637</xdr:rowOff>
    </xdr:from>
    <xdr:to>
      <xdr:col>81</xdr:col>
      <xdr:colOff>101600</xdr:colOff>
      <xdr:row>75</xdr:row>
      <xdr:rowOff>143237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134363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9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143573</xdr:rowOff>
    </xdr:from>
    <xdr:to>
      <xdr:col>76</xdr:col>
      <xdr:colOff>165100</xdr:colOff>
      <xdr:row>75</xdr:row>
      <xdr:rowOff>73723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64850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124199</xdr:rowOff>
    </xdr:from>
    <xdr:to>
      <xdr:col>72</xdr:col>
      <xdr:colOff>38100</xdr:colOff>
      <xdr:row>75</xdr:row>
      <xdr:rowOff>54349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45476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9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76079</xdr:rowOff>
    </xdr:from>
    <xdr:to>
      <xdr:col>67</xdr:col>
      <xdr:colOff>101600</xdr:colOff>
      <xdr:row>75</xdr:row>
      <xdr:rowOff>6229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22756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5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45827</xdr:rowOff>
    </xdr:from>
    <xdr:to>
      <xdr:col>85</xdr:col>
      <xdr:colOff>127000</xdr:colOff>
      <xdr:row>97</xdr:row>
      <xdr:rowOff>85359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76477"/>
          <a:ext cx="838200" cy="3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27180</xdr:rowOff>
    </xdr:from>
    <xdr:to>
      <xdr:col>81</xdr:col>
      <xdr:colOff>50800</xdr:colOff>
      <xdr:row>97</xdr:row>
      <xdr:rowOff>85359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57830"/>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79366</xdr:rowOff>
    </xdr:from>
    <xdr:to>
      <xdr:col>76</xdr:col>
      <xdr:colOff>114300</xdr:colOff>
      <xdr:row>97</xdr:row>
      <xdr:rowOff>27180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38566"/>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76002</xdr:rowOff>
    </xdr:from>
    <xdr:to>
      <xdr:col>71</xdr:col>
      <xdr:colOff>177800</xdr:colOff>
      <xdr:row>96</xdr:row>
      <xdr:rowOff>79366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535202"/>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166477</xdr:rowOff>
    </xdr:from>
    <xdr:to>
      <xdr:col>85</xdr:col>
      <xdr:colOff>177800</xdr:colOff>
      <xdr:row>97</xdr:row>
      <xdr:rowOff>96627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17904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34559</xdr:rowOff>
    </xdr:from>
    <xdr:to>
      <xdr:col>81</xdr:col>
      <xdr:colOff>101600</xdr:colOff>
      <xdr:row>97</xdr:row>
      <xdr:rowOff>136159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152686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4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147830</xdr:rowOff>
    </xdr:from>
    <xdr:to>
      <xdr:col>76</xdr:col>
      <xdr:colOff>165100</xdr:colOff>
      <xdr:row>97</xdr:row>
      <xdr:rowOff>77980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94507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28566</xdr:rowOff>
    </xdr:from>
    <xdr:to>
      <xdr:col>72</xdr:col>
      <xdr:colOff>38100</xdr:colOff>
      <xdr:row>96</xdr:row>
      <xdr:rowOff>130166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8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146693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25202</xdr:rowOff>
    </xdr:from>
    <xdr:to>
      <xdr:col>67</xdr:col>
      <xdr:colOff>101600</xdr:colOff>
      <xdr:row>96</xdr:row>
      <xdr:rowOff>126802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143329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25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139536</xdr:rowOff>
    </xdr:from>
    <xdr:to>
      <xdr:col>116</xdr:col>
      <xdr:colOff>63500</xdr:colOff>
      <xdr:row>38</xdr:row>
      <xdr:rowOff>156192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54636"/>
          <a:ext cx="8382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135944</xdr:rowOff>
    </xdr:from>
    <xdr:to>
      <xdr:col>111</xdr:col>
      <xdr:colOff>177800</xdr:colOff>
      <xdr:row>38</xdr:row>
      <xdr:rowOff>139536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5104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135944</xdr:rowOff>
    </xdr:from>
    <xdr:to>
      <xdr:col>107</xdr:col>
      <xdr:colOff>50800</xdr:colOff>
      <xdr:row>39</xdr:row>
      <xdr:rowOff>2703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51044"/>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2703</xdr:rowOff>
    </xdr:from>
    <xdr:to>
      <xdr:col>102</xdr:col>
      <xdr:colOff>114300</xdr:colOff>
      <xdr:row>39</xdr:row>
      <xdr:rowOff>58710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8925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105392</xdr:rowOff>
    </xdr:from>
    <xdr:to>
      <xdr:col>116</xdr:col>
      <xdr:colOff>114300</xdr:colOff>
      <xdr:row>39</xdr:row>
      <xdr:rowOff>35542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2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20319</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3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88736</xdr:rowOff>
    </xdr:from>
    <xdr:to>
      <xdr:col>112</xdr:col>
      <xdr:colOff>38100</xdr:colOff>
      <xdr:row>39</xdr:row>
      <xdr:rowOff>18886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10013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9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85144</xdr:rowOff>
    </xdr:from>
    <xdr:to>
      <xdr:col>107</xdr:col>
      <xdr:colOff>101600</xdr:colOff>
      <xdr:row>39</xdr:row>
      <xdr:rowOff>15294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6421</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9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123353</xdr:rowOff>
    </xdr:from>
    <xdr:to>
      <xdr:col>102</xdr:col>
      <xdr:colOff>165100</xdr:colOff>
      <xdr:row>39</xdr:row>
      <xdr:rowOff>53503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44630</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7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7910</xdr:rowOff>
    </xdr:from>
    <xdr:to>
      <xdr:col>98</xdr:col>
      <xdr:colOff>38100</xdr:colOff>
      <xdr:row>39</xdr:row>
      <xdr:rowOff>109510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100637</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159588</xdr:rowOff>
    </xdr:from>
    <xdr:to>
      <xdr:col>116</xdr:col>
      <xdr:colOff>63500</xdr:colOff>
      <xdr:row>58</xdr:row>
      <xdr:rowOff>159741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03688"/>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55118</xdr:rowOff>
    </xdr:from>
    <xdr:to>
      <xdr:col>111</xdr:col>
      <xdr:colOff>177800</xdr:colOff>
      <xdr:row>58</xdr:row>
      <xdr:rowOff>159741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99218"/>
          <a:ext cx="8890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45212</xdr:rowOff>
    </xdr:from>
    <xdr:to>
      <xdr:col>107</xdr:col>
      <xdr:colOff>50800</xdr:colOff>
      <xdr:row>58</xdr:row>
      <xdr:rowOff>55118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98931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39574</xdr:rowOff>
    </xdr:from>
    <xdr:to>
      <xdr:col>102</xdr:col>
      <xdr:colOff>114300</xdr:colOff>
      <xdr:row>58</xdr:row>
      <xdr:rowOff>45212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8367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108788</xdr:rowOff>
    </xdr:from>
    <xdr:to>
      <xdr:col>116</xdr:col>
      <xdr:colOff>114300</xdr:colOff>
      <xdr:row>59</xdr:row>
      <xdr:rowOff>38938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23715</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67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108941</xdr:rowOff>
    </xdr:from>
    <xdr:to>
      <xdr:col>112</xdr:col>
      <xdr:colOff>38100</xdr:colOff>
      <xdr:row>59</xdr:row>
      <xdr:rowOff>39091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30218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45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4318</xdr:rowOff>
    </xdr:from>
    <xdr:to>
      <xdr:col>107</xdr:col>
      <xdr:colOff>101600</xdr:colOff>
      <xdr:row>58</xdr:row>
      <xdr:rowOff>105918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97045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4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165862</xdr:rowOff>
    </xdr:from>
    <xdr:to>
      <xdr:col>102</xdr:col>
      <xdr:colOff>165100</xdr:colOff>
      <xdr:row>58</xdr:row>
      <xdr:rowOff>96012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87139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160224</xdr:rowOff>
    </xdr:from>
    <xdr:to>
      <xdr:col>98</xdr:col>
      <xdr:colOff>38100</xdr:colOff>
      <xdr:row>58</xdr:row>
      <xdr:rowOff>90374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81501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2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73041</xdr:rowOff>
    </xdr:from>
    <xdr:to>
      <xdr:col>116</xdr:col>
      <xdr:colOff>63500</xdr:colOff>
      <xdr:row>75</xdr:row>
      <xdr:rowOff>9764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760341"/>
          <a:ext cx="838200" cy="10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9764</xdr:rowOff>
    </xdr:from>
    <xdr:to>
      <xdr:col>111</xdr:col>
      <xdr:colOff>177800</xdr:colOff>
      <xdr:row>75</xdr:row>
      <xdr:rowOff>85248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868514"/>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85248</xdr:rowOff>
    </xdr:from>
    <xdr:to>
      <xdr:col>107</xdr:col>
      <xdr:colOff>50800</xdr:colOff>
      <xdr:row>75</xdr:row>
      <xdr:rowOff>128407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43998"/>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128407</xdr:rowOff>
    </xdr:from>
    <xdr:to>
      <xdr:col>102</xdr:col>
      <xdr:colOff>114300</xdr:colOff>
      <xdr:row>76</xdr:row>
      <xdr:rowOff>5009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987157"/>
          <a:ext cx="889000" cy="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22241</xdr:rowOff>
    </xdr:from>
    <xdr:to>
      <xdr:col>116</xdr:col>
      <xdr:colOff>114300</xdr:colOff>
      <xdr:row>74</xdr:row>
      <xdr:rowOff>123841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0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668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8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130414</xdr:rowOff>
    </xdr:from>
    <xdr:to>
      <xdr:col>112</xdr:col>
      <xdr:colOff>38100</xdr:colOff>
      <xdr:row>75</xdr:row>
      <xdr:rowOff>60564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51691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9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34448</xdr:rowOff>
    </xdr:from>
    <xdr:to>
      <xdr:col>107</xdr:col>
      <xdr:colOff>101600</xdr:colOff>
      <xdr:row>75</xdr:row>
      <xdr:rowOff>136048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127175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9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77607</xdr:rowOff>
    </xdr:from>
    <xdr:to>
      <xdr:col>102</xdr:col>
      <xdr:colOff>165100</xdr:colOff>
      <xdr:row>76</xdr:row>
      <xdr:rowOff>7758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363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170335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2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125659</xdr:rowOff>
    </xdr:from>
    <xdr:to>
      <xdr:col>98</xdr:col>
      <xdr:colOff>38100</xdr:colOff>
      <xdr:row>76</xdr:row>
      <xdr:rowOff>55809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46936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457,786</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25,021</a:t>
          </a:r>
          <a:r>
            <a:rPr kumimoji="1" lang="ja-JP" altLang="en-US" sz="1300">
              <a:latin typeface="ＭＳ Ｐゴシック" panose="020B0600070205080204" pitchFamily="50" charset="-128"/>
              <a:ea typeface="ＭＳ Ｐゴシック" panose="020B0600070205080204" pitchFamily="50" charset="-128"/>
            </a:rPr>
            <a:t>円増加している。定額減税補足給付金給付事業に伴う補助費等や、特別支援学校建設事業に伴う普通建設事業費の増等によるものである。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61,255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円となっており、類似団体平均と比較して低い水準にある。行政需要の増加に伴う職員数の増加等に伴い、近年増加傾向にある。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30,655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円となっており、類似団体平均と比較して低い水準にある。定額減税補足給付金給付事業給付費の影響で前年度から増加している。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37,176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円となっており、類似団体平均と比較して高い水準にある。特別支援学校建設事業等の影響により前年度から増加している。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27,068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円となっており、類似団体平均と比較して低い水準にある。令和５年度でテールヘビー償還が終了した影響により前年度から減少している。</a:t>
          </a: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699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円となっており、類似団体平均と比較して低い水準にある。下水道事業会計への出資金の影響により、前年度から減少している。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144,195
139,983
87.81
69,907,065
66,010,466
3,624,731
30,443,252
24,932,245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159294</xdr:rowOff>
    </xdr:from>
    <xdr:to>
      <xdr:col>24</xdr:col>
      <xdr:colOff>63500</xdr:colOff>
      <xdr:row>36</xdr:row>
      <xdr:rowOff>168003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3149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135346</xdr:rowOff>
    </xdr:from>
    <xdr:to>
      <xdr:col>19</xdr:col>
      <xdr:colOff>177800</xdr:colOff>
      <xdr:row>36</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07546"/>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135346</xdr:rowOff>
    </xdr:from>
    <xdr:to>
      <xdr:col>15</xdr:col>
      <xdr:colOff>50800</xdr:colOff>
      <xdr:row>36</xdr:row>
      <xdr:rowOff>142966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0754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142966</xdr:rowOff>
    </xdr:from>
    <xdr:to>
      <xdr:col>10</xdr:col>
      <xdr:colOff>114300</xdr:colOff>
      <xdr:row>36</xdr:row>
      <xdr:rowOff>144054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1516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117203</xdr:rowOff>
    </xdr:from>
    <xdr:to>
      <xdr:col>24</xdr:col>
      <xdr:colOff>114300</xdr:colOff>
      <xdr:row>37</xdr:row>
      <xdr:rowOff>47353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95630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6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108494</xdr:rowOff>
    </xdr:from>
    <xdr:to>
      <xdr:col>20</xdr:col>
      <xdr:colOff>38100</xdr:colOff>
      <xdr:row>37</xdr:row>
      <xdr:rowOff>38644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29771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84546</xdr:rowOff>
    </xdr:from>
    <xdr:to>
      <xdr:col>15</xdr:col>
      <xdr:colOff>101600</xdr:colOff>
      <xdr:row>37</xdr:row>
      <xdr:rowOff>14696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5823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4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92166</xdr:rowOff>
    </xdr:from>
    <xdr:to>
      <xdr:col>10</xdr:col>
      <xdr:colOff>165100</xdr:colOff>
      <xdr:row>37</xdr:row>
      <xdr:rowOff>22316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93254</xdr:rowOff>
    </xdr:from>
    <xdr:to>
      <xdr:col>6</xdr:col>
      <xdr:colOff>38100</xdr:colOff>
      <xdr:row>37</xdr:row>
      <xdr:rowOff>23404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140691</xdr:rowOff>
    </xdr:from>
    <xdr:to>
      <xdr:col>24</xdr:col>
      <xdr:colOff>63500</xdr:colOff>
      <xdr:row>58</xdr:row>
      <xdr:rowOff>34348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13341"/>
          <a:ext cx="8382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34348</xdr:rowOff>
    </xdr:from>
    <xdr:to>
      <xdr:col>19</xdr:col>
      <xdr:colOff>177800</xdr:colOff>
      <xdr:row>58</xdr:row>
      <xdr:rowOff>111234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978448"/>
          <a:ext cx="8890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54573</xdr:rowOff>
    </xdr:from>
    <xdr:to>
      <xdr:col>15</xdr:col>
      <xdr:colOff>50800</xdr:colOff>
      <xdr:row>58</xdr:row>
      <xdr:rowOff>111234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655773"/>
          <a:ext cx="889000" cy="39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6404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30200</xdr:rowOff>
    </xdr:from>
    <xdr:to>
      <xdr:col>10</xdr:col>
      <xdr:colOff>114300</xdr:colOff>
      <xdr:row>56</xdr:row>
      <xdr:rowOff>54573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74150"/>
          <a:ext cx="889000" cy="8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133523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74737</xdr:rowOff>
    </xdr:from>
    <xdr:to>
      <xdr:col>6</xdr:col>
      <xdr:colOff>38100</xdr:colOff>
      <xdr:row>52</xdr:row>
      <xdr:rowOff>4887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167464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89891</xdr:rowOff>
    </xdr:from>
    <xdr:to>
      <xdr:col>24</xdr:col>
      <xdr:colOff>114300</xdr:colOff>
      <xdr:row>58</xdr:row>
      <xdr:rowOff>20041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68318</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154998</xdr:rowOff>
    </xdr:from>
    <xdr:to>
      <xdr:col>20</xdr:col>
      <xdr:colOff>38100</xdr:colOff>
      <xdr:row>58</xdr:row>
      <xdr:rowOff>85148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76275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60434</xdr:rowOff>
    </xdr:from>
    <xdr:to>
      <xdr:col>15</xdr:col>
      <xdr:colOff>101600</xdr:colOff>
      <xdr:row>58</xdr:row>
      <xdr:rowOff>162034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153161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3773</xdr:rowOff>
    </xdr:from>
    <xdr:to>
      <xdr:col>10</xdr:col>
      <xdr:colOff>165100</xdr:colOff>
      <xdr:row>56</xdr:row>
      <xdr:rowOff>105373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121900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3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150850</xdr:rowOff>
    </xdr:from>
    <xdr:to>
      <xdr:col>6</xdr:col>
      <xdr:colOff>38100</xdr:colOff>
      <xdr:row>51</xdr:row>
      <xdr:rowOff>81000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97527</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124988</xdr:rowOff>
    </xdr:from>
    <xdr:to>
      <xdr:col>24</xdr:col>
      <xdr:colOff>63500</xdr:colOff>
      <xdr:row>76</xdr:row>
      <xdr:rowOff>29499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983738"/>
          <a:ext cx="838200" cy="7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29499</xdr:rowOff>
    </xdr:from>
    <xdr:to>
      <xdr:col>19</xdr:col>
      <xdr:colOff>177800</xdr:colOff>
      <xdr:row>77</xdr:row>
      <xdr:rowOff>92281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059699"/>
          <a:ext cx="889000" cy="2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44521</xdr:rowOff>
    </xdr:from>
    <xdr:to>
      <xdr:col>15</xdr:col>
      <xdr:colOff>50800</xdr:colOff>
      <xdr:row>77</xdr:row>
      <xdr:rowOff>92281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074721"/>
          <a:ext cx="889000" cy="2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44521</xdr:rowOff>
    </xdr:from>
    <xdr:to>
      <xdr:col>10</xdr:col>
      <xdr:colOff>114300</xdr:colOff>
      <xdr:row>79</xdr:row>
      <xdr:rowOff>12533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074721"/>
          <a:ext cx="889000" cy="48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74188</xdr:rowOff>
    </xdr:from>
    <xdr:to>
      <xdr:col>24</xdr:col>
      <xdr:colOff>114300</xdr:colOff>
      <xdr:row>76</xdr:row>
      <xdr:rowOff>4338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9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52615</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150149</xdr:rowOff>
    </xdr:from>
    <xdr:to>
      <xdr:col>20</xdr:col>
      <xdr:colOff>38100</xdr:colOff>
      <xdr:row>76</xdr:row>
      <xdr:rowOff>80299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0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71426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10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41481</xdr:rowOff>
    </xdr:from>
    <xdr:to>
      <xdr:col>15</xdr:col>
      <xdr:colOff>101600</xdr:colOff>
      <xdr:row>77</xdr:row>
      <xdr:rowOff>143081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4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134208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3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165171</xdr:rowOff>
    </xdr:from>
    <xdr:to>
      <xdr:col>10</xdr:col>
      <xdr:colOff>165100</xdr:colOff>
      <xdr:row>76</xdr:row>
      <xdr:rowOff>95321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0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86448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11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133183</xdr:rowOff>
    </xdr:from>
    <xdr:to>
      <xdr:col>6</xdr:col>
      <xdr:colOff>38100</xdr:colOff>
      <xdr:row>79</xdr:row>
      <xdr:rowOff>63333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54460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9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125261</xdr:rowOff>
    </xdr:from>
    <xdr:to>
      <xdr:col>24</xdr:col>
      <xdr:colOff>62865</xdr:colOff>
      <xdr:row>97</xdr:row>
      <xdr:rowOff>14694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84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18521</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14694</xdr:rowOff>
    </xdr:from>
    <xdr:to>
      <xdr:col>24</xdr:col>
      <xdr:colOff>152400</xdr:colOff>
      <xdr:row>97</xdr:row>
      <xdr:rowOff>14694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64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71938</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125261</xdr:rowOff>
    </xdr:from>
    <xdr:to>
      <xdr:col>24</xdr:col>
      <xdr:colOff>152400</xdr:colOff>
      <xdr:row>89</xdr:row>
      <xdr:rowOff>125261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8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6959</xdr:rowOff>
    </xdr:from>
    <xdr:to>
      <xdr:col>24</xdr:col>
      <xdr:colOff>63500</xdr:colOff>
      <xdr:row>94</xdr:row>
      <xdr:rowOff>147129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123259"/>
          <a:ext cx="838200" cy="1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135741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590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112864</xdr:rowOff>
    </xdr:from>
    <xdr:to>
      <xdr:col>24</xdr:col>
      <xdr:colOff>114300</xdr:colOff>
      <xdr:row>94</xdr:row>
      <xdr:rowOff>43014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05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6959</xdr:rowOff>
    </xdr:from>
    <xdr:to>
      <xdr:col>19</xdr:col>
      <xdr:colOff>177800</xdr:colOff>
      <xdr:row>96</xdr:row>
      <xdr:rowOff>3111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123259"/>
          <a:ext cx="889000" cy="3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101815</xdr:rowOff>
    </xdr:from>
    <xdr:to>
      <xdr:col>20</xdr:col>
      <xdr:colOff>38100</xdr:colOff>
      <xdr:row>94</xdr:row>
      <xdr:rowOff>31965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0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48492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3111</xdr:rowOff>
    </xdr:from>
    <xdr:to>
      <xdr:col>15</xdr:col>
      <xdr:colOff>50800</xdr:colOff>
      <xdr:row>96</xdr:row>
      <xdr:rowOff>45935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62311"/>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80518</xdr:rowOff>
    </xdr:from>
    <xdr:to>
      <xdr:col>15</xdr:col>
      <xdr:colOff>101600</xdr:colOff>
      <xdr:row>94</xdr:row>
      <xdr:rowOff>10668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0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27195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58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45935</xdr:rowOff>
    </xdr:from>
    <xdr:to>
      <xdr:col>10</xdr:col>
      <xdr:colOff>114300</xdr:colOff>
      <xdr:row>98</xdr:row>
      <xdr:rowOff>55842</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505135"/>
          <a:ext cx="889000" cy="3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70689</xdr:rowOff>
    </xdr:from>
    <xdr:to>
      <xdr:col>10</xdr:col>
      <xdr:colOff>165100</xdr:colOff>
      <xdr:row>94</xdr:row>
      <xdr:rowOff>839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01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17366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7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49200</xdr:rowOff>
    </xdr:from>
    <xdr:to>
      <xdr:col>6</xdr:col>
      <xdr:colOff>38100</xdr:colOff>
      <xdr:row>95</xdr:row>
      <xdr:rowOff>150800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3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167327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96329</xdr:rowOff>
    </xdr:from>
    <xdr:to>
      <xdr:col>24</xdr:col>
      <xdr:colOff>114300</xdr:colOff>
      <xdr:row>95</xdr:row>
      <xdr:rowOff>26479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2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74756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1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127609</xdr:rowOff>
    </xdr:from>
    <xdr:to>
      <xdr:col>20</xdr:col>
      <xdr:colOff>38100</xdr:colOff>
      <xdr:row>94</xdr:row>
      <xdr:rowOff>57759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0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48886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1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123761</xdr:rowOff>
    </xdr:from>
    <xdr:to>
      <xdr:col>15</xdr:col>
      <xdr:colOff>101600</xdr:colOff>
      <xdr:row>96</xdr:row>
      <xdr:rowOff>53911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45038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166585</xdr:rowOff>
    </xdr:from>
    <xdr:to>
      <xdr:col>10</xdr:col>
      <xdr:colOff>165100</xdr:colOff>
      <xdr:row>96</xdr:row>
      <xdr:rowOff>96735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87862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4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5042</xdr:rowOff>
    </xdr:from>
    <xdr:to>
      <xdr:col>6</xdr:col>
      <xdr:colOff>38100</xdr:colOff>
      <xdr:row>98</xdr:row>
      <xdr:rowOff>106642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0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97769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9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107970</xdr:rowOff>
    </xdr:from>
    <xdr:to>
      <xdr:col>55</xdr:col>
      <xdr:colOff>0</xdr:colOff>
      <xdr:row>38</xdr:row>
      <xdr:rowOff>110622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23070"/>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108153</xdr:rowOff>
    </xdr:from>
    <xdr:to>
      <xdr:col>50</xdr:col>
      <xdr:colOff>114300</xdr:colOff>
      <xdr:row>38</xdr:row>
      <xdr:rowOff>110622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23253"/>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93797</xdr:rowOff>
    </xdr:from>
    <xdr:to>
      <xdr:col>45</xdr:col>
      <xdr:colOff>177800</xdr:colOff>
      <xdr:row>38</xdr:row>
      <xdr:rowOff>108153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0889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76149</xdr:rowOff>
    </xdr:from>
    <xdr:to>
      <xdr:col>41</xdr:col>
      <xdr:colOff>50800</xdr:colOff>
      <xdr:row>38</xdr:row>
      <xdr:rowOff>93797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9124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57170</xdr:rowOff>
    </xdr:from>
    <xdr:to>
      <xdr:col>55</xdr:col>
      <xdr:colOff>50800</xdr:colOff>
      <xdr:row>38</xdr:row>
      <xdr:rowOff>158770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143547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59822</xdr:rowOff>
    </xdr:from>
    <xdr:to>
      <xdr:col>50</xdr:col>
      <xdr:colOff>165100</xdr:colOff>
      <xdr:row>38</xdr:row>
      <xdr:rowOff>161422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152549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57353</xdr:rowOff>
    </xdr:from>
    <xdr:to>
      <xdr:col>46</xdr:col>
      <xdr:colOff>38100</xdr:colOff>
      <xdr:row>38</xdr:row>
      <xdr:rowOff>158953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150080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6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42997</xdr:rowOff>
    </xdr:from>
    <xdr:to>
      <xdr:col>41</xdr:col>
      <xdr:colOff>101600</xdr:colOff>
      <xdr:row>38</xdr:row>
      <xdr:rowOff>144597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5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135724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5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25349</xdr:rowOff>
    </xdr:from>
    <xdr:to>
      <xdr:col>36</xdr:col>
      <xdr:colOff>165100</xdr:colOff>
      <xdr:row>38</xdr:row>
      <xdr:rowOff>126949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118076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33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105372</xdr:rowOff>
    </xdr:from>
    <xdr:to>
      <xdr:col>55</xdr:col>
      <xdr:colOff>0</xdr:colOff>
      <xdr:row>58</xdr:row>
      <xdr:rowOff>116916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49472"/>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116916</xdr:rowOff>
    </xdr:from>
    <xdr:to>
      <xdr:col>50</xdr:col>
      <xdr:colOff>114300</xdr:colOff>
      <xdr:row>58</xdr:row>
      <xdr:rowOff>119697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61016"/>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119507</xdr:rowOff>
    </xdr:from>
    <xdr:to>
      <xdr:col>45</xdr:col>
      <xdr:colOff>177800</xdr:colOff>
      <xdr:row>58</xdr:row>
      <xdr:rowOff>119697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6360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119507</xdr:rowOff>
    </xdr:from>
    <xdr:to>
      <xdr:col>41</xdr:col>
      <xdr:colOff>50800</xdr:colOff>
      <xdr:row>58</xdr:row>
      <xdr:rowOff>121031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6360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54572</xdr:rowOff>
    </xdr:from>
    <xdr:to>
      <xdr:col>55</xdr:col>
      <xdr:colOff>50800</xdr:colOff>
      <xdr:row>58</xdr:row>
      <xdr:rowOff>156172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140949</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66116</xdr:rowOff>
    </xdr:from>
    <xdr:to>
      <xdr:col>50</xdr:col>
      <xdr:colOff>165100</xdr:colOff>
      <xdr:row>58</xdr:row>
      <xdr:rowOff>167716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158843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68897</xdr:rowOff>
    </xdr:from>
    <xdr:to>
      <xdr:col>46</xdr:col>
      <xdr:colOff>38100</xdr:colOff>
      <xdr:row>58</xdr:row>
      <xdr:rowOff>170497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161624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0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68707</xdr:rowOff>
    </xdr:from>
    <xdr:to>
      <xdr:col>41</xdr:col>
      <xdr:colOff>101600</xdr:colOff>
      <xdr:row>58</xdr:row>
      <xdr:rowOff>170307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161434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70231</xdr:rowOff>
    </xdr:from>
    <xdr:to>
      <xdr:col>36</xdr:col>
      <xdr:colOff>165100</xdr:colOff>
      <xdr:row>59</xdr:row>
      <xdr:rowOff>381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162958</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14329</xdr:rowOff>
    </xdr:from>
    <xdr:to>
      <xdr:col>55</xdr:col>
      <xdr:colOff>0</xdr:colOff>
      <xdr:row>78</xdr:row>
      <xdr:rowOff>65666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215979"/>
          <a:ext cx="838200" cy="2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138133</xdr:rowOff>
    </xdr:from>
    <xdr:to>
      <xdr:col>50</xdr:col>
      <xdr:colOff>114300</xdr:colOff>
      <xdr:row>77</xdr:row>
      <xdr:rowOff>14329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168333"/>
          <a:ext cx="8890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138133</xdr:rowOff>
    </xdr:from>
    <xdr:to>
      <xdr:col>45</xdr:col>
      <xdr:colOff>177800</xdr:colOff>
      <xdr:row>77</xdr:row>
      <xdr:rowOff>170528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168333"/>
          <a:ext cx="889000" cy="2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162234</xdr:rowOff>
    </xdr:from>
    <xdr:to>
      <xdr:col>41</xdr:col>
      <xdr:colOff>50800</xdr:colOff>
      <xdr:row>77</xdr:row>
      <xdr:rowOff>170528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192434"/>
          <a:ext cx="889000" cy="1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14866</xdr:rowOff>
    </xdr:from>
    <xdr:to>
      <xdr:col>55</xdr:col>
      <xdr:colOff>50800</xdr:colOff>
      <xdr:row>78</xdr:row>
      <xdr:rowOff>116466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3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101243</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0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134979</xdr:rowOff>
    </xdr:from>
    <xdr:to>
      <xdr:col>50</xdr:col>
      <xdr:colOff>165100</xdr:colOff>
      <xdr:row>77</xdr:row>
      <xdr:rowOff>65129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1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56256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25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87333</xdr:rowOff>
    </xdr:from>
    <xdr:to>
      <xdr:col>46</xdr:col>
      <xdr:colOff>38100</xdr:colOff>
      <xdr:row>77</xdr:row>
      <xdr:rowOff>17483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8610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2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119728</xdr:rowOff>
    </xdr:from>
    <xdr:to>
      <xdr:col>41</xdr:col>
      <xdr:colOff>101600</xdr:colOff>
      <xdr:row>78</xdr:row>
      <xdr:rowOff>49878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41005</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41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111434</xdr:rowOff>
    </xdr:from>
    <xdr:to>
      <xdr:col>36</xdr:col>
      <xdr:colOff>165100</xdr:colOff>
      <xdr:row>77</xdr:row>
      <xdr:rowOff>41584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32711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169467</xdr:rowOff>
    </xdr:from>
    <xdr:to>
      <xdr:col>55</xdr:col>
      <xdr:colOff>0</xdr:colOff>
      <xdr:row>98</xdr:row>
      <xdr:rowOff>4319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800117"/>
          <a:ext cx="8382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4319</xdr:rowOff>
    </xdr:from>
    <xdr:to>
      <xdr:col>50</xdr:col>
      <xdr:colOff>114300</xdr:colOff>
      <xdr:row>98</xdr:row>
      <xdr:rowOff>47803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806419"/>
          <a:ext cx="8890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47803</xdr:rowOff>
    </xdr:from>
    <xdr:to>
      <xdr:col>45</xdr:col>
      <xdr:colOff>177800</xdr:colOff>
      <xdr:row>98</xdr:row>
      <xdr:rowOff>89588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849903"/>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89588</xdr:rowOff>
    </xdr:from>
    <xdr:to>
      <xdr:col>41</xdr:col>
      <xdr:colOff>50800</xdr:colOff>
      <xdr:row>98</xdr:row>
      <xdr:rowOff>93703</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89168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118667</xdr:rowOff>
    </xdr:from>
    <xdr:to>
      <xdr:col>55</xdr:col>
      <xdr:colOff>50800</xdr:colOff>
      <xdr:row>98</xdr:row>
      <xdr:rowOff>48817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74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97094</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7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124969</xdr:rowOff>
    </xdr:from>
    <xdr:to>
      <xdr:col>50</xdr:col>
      <xdr:colOff>165100</xdr:colOff>
      <xdr:row>98</xdr:row>
      <xdr:rowOff>55119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7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46246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8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168453</xdr:rowOff>
    </xdr:from>
    <xdr:to>
      <xdr:col>46</xdr:col>
      <xdr:colOff>38100</xdr:colOff>
      <xdr:row>98</xdr:row>
      <xdr:rowOff>98603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89730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89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38788</xdr:rowOff>
    </xdr:from>
    <xdr:to>
      <xdr:col>41</xdr:col>
      <xdr:colOff>101600</xdr:colOff>
      <xdr:row>98</xdr:row>
      <xdr:rowOff>140388</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8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131515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9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42903</xdr:rowOff>
    </xdr:from>
    <xdr:to>
      <xdr:col>36</xdr:col>
      <xdr:colOff>165100</xdr:colOff>
      <xdr:row>98</xdr:row>
      <xdr:rowOff>144503</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8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135630</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9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70846</xdr:rowOff>
    </xdr:from>
    <xdr:to>
      <xdr:col>85</xdr:col>
      <xdr:colOff>127000</xdr:colOff>
      <xdr:row>37</xdr:row>
      <xdr:rowOff>137963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243046"/>
          <a:ext cx="838200" cy="23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137963</xdr:rowOff>
    </xdr:from>
    <xdr:to>
      <xdr:col>81</xdr:col>
      <xdr:colOff>50800</xdr:colOff>
      <xdr:row>38</xdr:row>
      <xdr:rowOff>37470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481613"/>
          <a:ext cx="8890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150901</xdr:rowOff>
    </xdr:from>
    <xdr:to>
      <xdr:col>76</xdr:col>
      <xdr:colOff>114300</xdr:colOff>
      <xdr:row>38</xdr:row>
      <xdr:rowOff>37470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494551"/>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130556</xdr:rowOff>
    </xdr:from>
    <xdr:to>
      <xdr:col>71</xdr:col>
      <xdr:colOff>177800</xdr:colOff>
      <xdr:row>37</xdr:row>
      <xdr:rowOff>150901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474206"/>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20046</xdr:rowOff>
    </xdr:from>
    <xdr:to>
      <xdr:col>85</xdr:col>
      <xdr:colOff>177800</xdr:colOff>
      <xdr:row>36</xdr:row>
      <xdr:rowOff>121646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42923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0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87163</xdr:rowOff>
    </xdr:from>
    <xdr:to>
      <xdr:col>81</xdr:col>
      <xdr:colOff>101600</xdr:colOff>
      <xdr:row>38</xdr:row>
      <xdr:rowOff>17312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30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2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158120</xdr:rowOff>
    </xdr:from>
    <xdr:to>
      <xdr:col>76</xdr:col>
      <xdr:colOff>165100</xdr:colOff>
      <xdr:row>38</xdr:row>
      <xdr:rowOff>88271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01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79397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100101</xdr:rowOff>
    </xdr:from>
    <xdr:to>
      <xdr:col>72</xdr:col>
      <xdr:colOff>38100</xdr:colOff>
      <xdr:row>38</xdr:row>
      <xdr:rowOff>30251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21379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79756</xdr:rowOff>
    </xdr:from>
    <xdr:to>
      <xdr:col>67</xdr:col>
      <xdr:colOff>101600</xdr:colOff>
      <xdr:row>38</xdr:row>
      <xdr:rowOff>9906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134845</xdr:rowOff>
    </xdr:from>
    <xdr:to>
      <xdr:col>85</xdr:col>
      <xdr:colOff>127000</xdr:colOff>
      <xdr:row>56</xdr:row>
      <xdr:rowOff>68159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393145"/>
          <a:ext cx="838200" cy="27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68159</xdr:rowOff>
    </xdr:from>
    <xdr:to>
      <xdr:col>81</xdr:col>
      <xdr:colOff>50800</xdr:colOff>
      <xdr:row>57</xdr:row>
      <xdr:rowOff>56882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669359"/>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56882</xdr:rowOff>
    </xdr:from>
    <xdr:to>
      <xdr:col>76</xdr:col>
      <xdr:colOff>114300</xdr:colOff>
      <xdr:row>58</xdr:row>
      <xdr:rowOff>7014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829532"/>
          <a:ext cx="889000" cy="1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20425</xdr:rowOff>
    </xdr:from>
    <xdr:to>
      <xdr:col>71</xdr:col>
      <xdr:colOff>177800</xdr:colOff>
      <xdr:row>58</xdr:row>
      <xdr:rowOff>7014</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93075"/>
          <a:ext cx="889000" cy="1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84045</xdr:rowOff>
    </xdr:from>
    <xdr:to>
      <xdr:col>85</xdr:col>
      <xdr:colOff>177800</xdr:colOff>
      <xdr:row>55</xdr:row>
      <xdr:rowOff>14195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3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106922</xdr:rowOff>
    </xdr:from>
    <xdr:ext cx="599010"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19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17359</xdr:rowOff>
    </xdr:from>
    <xdr:to>
      <xdr:col>81</xdr:col>
      <xdr:colOff>101600</xdr:colOff>
      <xdr:row>56</xdr:row>
      <xdr:rowOff>118959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135486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39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6082</xdr:rowOff>
    </xdr:from>
    <xdr:to>
      <xdr:col>76</xdr:col>
      <xdr:colOff>165100</xdr:colOff>
      <xdr:row>57</xdr:row>
      <xdr:rowOff>107682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124209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5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127664</xdr:rowOff>
    </xdr:from>
    <xdr:to>
      <xdr:col>72</xdr:col>
      <xdr:colOff>38100</xdr:colOff>
      <xdr:row>58</xdr:row>
      <xdr:rowOff>57814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74341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67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141075</xdr:rowOff>
    </xdr:from>
    <xdr:to>
      <xdr:col>67</xdr:col>
      <xdr:colOff>101600</xdr:colOff>
      <xdr:row>57</xdr:row>
      <xdr:rowOff>71225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87752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51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92436</xdr:rowOff>
    </xdr:from>
    <xdr:to>
      <xdr:col>85</xdr:col>
      <xdr:colOff>127000</xdr:colOff>
      <xdr:row>96</xdr:row>
      <xdr:rowOff>43154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380186"/>
          <a:ext cx="838200" cy="1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22924</xdr:rowOff>
    </xdr:from>
    <xdr:to>
      <xdr:col>81</xdr:col>
      <xdr:colOff>50800</xdr:colOff>
      <xdr:row>95</xdr:row>
      <xdr:rowOff>92436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310674"/>
          <a:ext cx="889000" cy="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3550</xdr:rowOff>
    </xdr:from>
    <xdr:to>
      <xdr:col>76</xdr:col>
      <xdr:colOff>114300</xdr:colOff>
      <xdr:row>95</xdr:row>
      <xdr:rowOff>22924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3703300" y="16291300"/>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126879</xdr:rowOff>
    </xdr:from>
    <xdr:to>
      <xdr:col>71</xdr:col>
      <xdr:colOff>177800</xdr:colOff>
      <xdr:row>95</xdr:row>
      <xdr:rowOff>3550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6243179"/>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163804</xdr:rowOff>
    </xdr:from>
    <xdr:to>
      <xdr:col>85</xdr:col>
      <xdr:colOff>177800</xdr:colOff>
      <xdr:row>96</xdr:row>
      <xdr:rowOff>93954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4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142231</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4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41636</xdr:rowOff>
    </xdr:from>
    <xdr:to>
      <xdr:col>81</xdr:col>
      <xdr:colOff>101600</xdr:colOff>
      <xdr:row>95</xdr:row>
      <xdr:rowOff>143236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3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134363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4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143574</xdr:rowOff>
    </xdr:from>
    <xdr:to>
      <xdr:col>76</xdr:col>
      <xdr:colOff>165100</xdr:colOff>
      <xdr:row>95</xdr:row>
      <xdr:rowOff>73724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2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64851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3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124200</xdr:rowOff>
    </xdr:from>
    <xdr:to>
      <xdr:col>72</xdr:col>
      <xdr:colOff>38100</xdr:colOff>
      <xdr:row>95</xdr:row>
      <xdr:rowOff>54350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2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45477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33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76079</xdr:rowOff>
    </xdr:from>
    <xdr:to>
      <xdr:col>67</xdr:col>
      <xdr:colOff>101600</xdr:colOff>
      <xdr:row>95</xdr:row>
      <xdr:rowOff>6229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1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22756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5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57,659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円となっており、類似団体平均と比較して低い水準となった。前年度から増加した要因は、標準化によるものである。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6,267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円となっており、類似団体平均と比較して低い水準となった。前年度から大きく減少した要因は、臨時交付金を活用したプレミアム付商品券事業の終了によるものである。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19,006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円となっており、類似団体平均と比較してやや高い水準となった。前年度から増加した要因は、消防指令センター更新事業によるものである。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105,446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円となっており、類似団体と比較して高い水準である。前年度から大きく増加した要因は特別支援学校建設事業によるものである。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27,068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円となっており、類似団体平均と比較して低い水準である。令和５年度でテールヘビー償還が終了した影響により対前年度で減少している。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実質収支については黒字で推移しているが、一方で財政調整基金については扶助費の増等の要因により、前年度比</a:t>
          </a:r>
          <a:r>
            <a:rPr kumimoji="1" lang="en-US" altLang="ja-JP" sz="1400">
              <a:latin typeface="ＭＳ ゴシック" pitchFamily="49" charset="-128"/>
              <a:ea typeface="ＭＳ ゴシック" pitchFamily="49" charset="-128"/>
            </a:rPr>
            <a:t>5.13</a:t>
          </a:r>
          <a:r>
            <a:rPr kumimoji="1" lang="ja-JP" altLang="en-US" sz="1400">
              <a:latin typeface="ＭＳ ゴシック" pitchFamily="49" charset="-128"/>
              <a:ea typeface="ＭＳ ゴシック" pitchFamily="49" charset="-128"/>
            </a:rPr>
            <a:t>ポイント減少しており、実質単年度収支も▲</a:t>
          </a:r>
          <a:r>
            <a:rPr kumimoji="1" lang="en-US" altLang="ja-JP" sz="1400">
              <a:latin typeface="ＭＳ ゴシック" pitchFamily="49" charset="-128"/>
              <a:ea typeface="ＭＳ ゴシック" pitchFamily="49" charset="-128"/>
            </a:rPr>
            <a:t>3.93</a:t>
          </a:r>
          <a:r>
            <a:rPr kumimoji="1" lang="ja-JP" altLang="en-US" sz="1400">
              <a:latin typeface="ＭＳ ゴシック" pitchFamily="49" charset="-128"/>
              <a:ea typeface="ＭＳ ゴシック" pitchFamily="49" charset="-128"/>
            </a:rPr>
            <a:t>％と赤字額が増加傾向にある。</a:t>
          </a:r>
        </a:p>
        <a:p>
          <a:r>
            <a:rPr kumimoji="1" lang="ja-JP" altLang="en-US" sz="1400">
              <a:latin typeface="ＭＳ ゴシック" pitchFamily="49" charset="-128"/>
              <a:ea typeface="ＭＳ ゴシック" pitchFamily="49" charset="-128"/>
            </a:rPr>
            <a:t>　今後、人口減少等といった社会構造の変化や、老朽化した公共施設の更新等により、一層の財政需要が見込まれるため、引き続き健全財政の堅持に努めていく。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一般会計を筆頭に、概ね高水準の黒字を維持している。</a:t>
          </a:r>
        </a:p>
        <a:p>
          <a:r>
            <a:rPr kumimoji="1" lang="ja-JP" altLang="en-US" sz="1400">
              <a:latin typeface="ＭＳ ゴシック" pitchFamily="49" charset="-128"/>
              <a:ea typeface="ＭＳ ゴシック" pitchFamily="49" charset="-128"/>
            </a:rPr>
            <a:t>　一般会計については、今後、公共施設の老朽化や扶助費の増等にともなう財政需要の拡大が見込まれるため、事業全体のコスト意識を強化し、引き続き健全財政の堅持に努めていく。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69907065</v>
      </c>
      <c r="BO4" s="436"/>
      <c r="BP4" s="436"/>
      <c r="BQ4" s="436"/>
      <c r="BR4" s="436"/>
      <c r="BS4" s="436"/>
      <c r="BT4" s="436"/>
      <c r="BU4" s="437"/>
      <c r="BV4" s="435">
        <v>66409484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11.9</v>
      </c>
      <c r="CU4" s="576"/>
      <c r="CV4" s="576"/>
      <c r="CW4" s="576"/>
      <c r="CX4" s="576"/>
      <c r="CY4" s="576"/>
      <c r="CZ4" s="576"/>
      <c r="DA4" s="577"/>
      <c r="DB4" s="575">
        <v>11.7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66010466</v>
      </c>
      <c r="BO5" s="407"/>
      <c r="BP5" s="407"/>
      <c r="BQ5" s="407"/>
      <c r="BR5" s="407"/>
      <c r="BS5" s="407"/>
      <c r="BT5" s="407"/>
      <c r="BU5" s="408"/>
      <c r="BV5" s="406">
        <v>62725002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92.1</v>
      </c>
      <c r="CU5" s="404"/>
      <c r="CV5" s="404"/>
      <c r="CW5" s="404"/>
      <c r="CX5" s="404"/>
      <c r="CY5" s="404"/>
      <c r="CZ5" s="404"/>
      <c r="DA5" s="405"/>
      <c r="DB5" s="403">
        <v>92.8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3896599</v>
      </c>
      <c r="BO6" s="407"/>
      <c r="BP6" s="407"/>
      <c r="BQ6" s="407"/>
      <c r="BR6" s="407"/>
      <c r="BS6" s="407"/>
      <c r="BT6" s="407"/>
      <c r="BU6" s="408"/>
      <c r="BV6" s="406">
        <v>3684482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92.5</v>
      </c>
      <c r="CU6" s="550"/>
      <c r="CV6" s="550"/>
      <c r="CW6" s="550"/>
      <c r="CX6" s="550"/>
      <c r="CY6" s="550"/>
      <c r="CZ6" s="550"/>
      <c r="DA6" s="551"/>
      <c r="DB6" s="549">
        <v>93.6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271868</v>
      </c>
      <c r="BO7" s="407"/>
      <c r="BP7" s="407"/>
      <c r="BQ7" s="407"/>
      <c r="BR7" s="407"/>
      <c r="BS7" s="407"/>
      <c r="BT7" s="407"/>
      <c r="BU7" s="408"/>
      <c r="BV7" s="406">
        <v>189206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30443252</v>
      </c>
      <c r="CU7" s="407"/>
      <c r="CV7" s="407"/>
      <c r="CW7" s="407"/>
      <c r="CX7" s="407"/>
      <c r="CY7" s="407"/>
      <c r="CZ7" s="407"/>
      <c r="DA7" s="408"/>
      <c r="DB7" s="406">
        <v>29861631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3624731</v>
      </c>
      <c r="BO8" s="407"/>
      <c r="BP8" s="407"/>
      <c r="BQ8" s="407"/>
      <c r="BR8" s="407"/>
      <c r="BS8" s="407"/>
      <c r="BT8" s="407"/>
      <c r="BU8" s="408"/>
      <c r="BV8" s="406">
        <v>3495276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0.85</v>
      </c>
      <c r="CU8" s="510"/>
      <c r="CV8" s="510"/>
      <c r="CW8" s="510"/>
      <c r="CX8" s="510"/>
      <c r="CY8" s="510"/>
      <c r="CZ8" s="510"/>
      <c r="DA8" s="511"/>
      <c r="DB8" s="509">
        <v>0.85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144521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129455</v>
      </c>
      <c r="BO9" s="407"/>
      <c r="BP9" s="407"/>
      <c r="BQ9" s="407"/>
      <c r="BR9" s="407"/>
      <c r="BS9" s="407"/>
      <c r="BT9" s="407"/>
      <c r="BU9" s="408"/>
      <c r="BV9" s="406">
        <v>374801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8.9</v>
      </c>
      <c r="CU9" s="404"/>
      <c r="CV9" s="404"/>
      <c r="CW9" s="404"/>
      <c r="CX9" s="404"/>
      <c r="CY9" s="404"/>
      <c r="CZ9" s="404"/>
      <c r="DA9" s="405"/>
      <c r="DB9" s="403">
        <v>11.6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144690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872875</v>
      </c>
      <c r="BO10" s="407"/>
      <c r="BP10" s="407"/>
      <c r="BQ10" s="407"/>
      <c r="BR10" s="407"/>
      <c r="BS10" s="407"/>
      <c r="BT10" s="407"/>
      <c r="BU10" s="408"/>
      <c r="BV10" s="406">
        <v>1076820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144195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2200000</v>
      </c>
      <c r="BO12" s="407"/>
      <c r="BP12" s="407"/>
      <c r="BQ12" s="407"/>
      <c r="BR12" s="407"/>
      <c r="BS12" s="407"/>
      <c r="BT12" s="407"/>
      <c r="BU12" s="408"/>
      <c r="BV12" s="406">
        <v>844244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139983</v>
      </c>
      <c r="S13" s="494"/>
      <c r="T13" s="494"/>
      <c r="U13" s="494"/>
      <c r="V13" s="495"/>
      <c r="W13" s="496" t="s">
        <v>131</v>
      </c>
      <c r="X13" s="392"/>
      <c r="Y13" s="392"/>
      <c r="Z13" s="392"/>
      <c r="AA13" s="392"/>
      <c r="AB13" s="393"/>
      <c r="AC13" s="359">
        <v>878</v>
      </c>
      <c r="AD13" s="360"/>
      <c r="AE13" s="360"/>
      <c r="AF13" s="360"/>
      <c r="AG13" s="361"/>
      <c r="AH13" s="359">
        <v>945</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-1197670</v>
      </c>
      <c r="BO13" s="407"/>
      <c r="BP13" s="407"/>
      <c r="BQ13" s="407"/>
      <c r="BR13" s="407"/>
      <c r="BS13" s="407"/>
      <c r="BT13" s="407"/>
      <c r="BU13" s="408"/>
      <c r="BV13" s="406">
        <v>607377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3.5</v>
      </c>
      <c r="CU13" s="404"/>
      <c r="CV13" s="404"/>
      <c r="CW13" s="404"/>
      <c r="CX13" s="404"/>
      <c r="CY13" s="404"/>
      <c r="CZ13" s="404"/>
      <c r="DA13" s="405"/>
      <c r="DB13" s="403">
        <v>4.7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144940</v>
      </c>
      <c r="S14" s="494"/>
      <c r="T14" s="494"/>
      <c r="U14" s="494"/>
      <c r="V14" s="495"/>
      <c r="W14" s="497"/>
      <c r="X14" s="395"/>
      <c r="Y14" s="395"/>
      <c r="Z14" s="395"/>
      <c r="AA14" s="395"/>
      <c r="AB14" s="396"/>
      <c r="AC14" s="486">
        <v>1.3</v>
      </c>
      <c r="AD14" s="487"/>
      <c r="AE14" s="487"/>
      <c r="AF14" s="487"/>
      <c r="AG14" s="488"/>
      <c r="AH14" s="486">
        <v>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141057</v>
      </c>
      <c r="S15" s="494"/>
      <c r="T15" s="494"/>
      <c r="U15" s="494"/>
      <c r="V15" s="495"/>
      <c r="W15" s="496" t="s">
        <v>137</v>
      </c>
      <c r="X15" s="392"/>
      <c r="Y15" s="392"/>
      <c r="Z15" s="392"/>
      <c r="AA15" s="392"/>
      <c r="AB15" s="393"/>
      <c r="AC15" s="359">
        <v>22123</v>
      </c>
      <c r="AD15" s="360"/>
      <c r="AE15" s="360"/>
      <c r="AF15" s="360"/>
      <c r="AG15" s="361"/>
      <c r="AH15" s="359">
        <v>23462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20669198</v>
      </c>
      <c r="BO15" s="436"/>
      <c r="BP15" s="436"/>
      <c r="BQ15" s="436"/>
      <c r="BR15" s="436"/>
      <c r="BS15" s="436"/>
      <c r="BT15" s="436"/>
      <c r="BU15" s="437"/>
      <c r="BV15" s="435">
        <v>20532635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33.5</v>
      </c>
      <c r="AD16" s="487"/>
      <c r="AE16" s="487"/>
      <c r="AF16" s="487"/>
      <c r="AG16" s="488"/>
      <c r="AH16" s="486">
        <v>34.4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24721984</v>
      </c>
      <c r="BO16" s="407"/>
      <c r="BP16" s="407"/>
      <c r="BQ16" s="407"/>
      <c r="BR16" s="407"/>
      <c r="BS16" s="407"/>
      <c r="BT16" s="407"/>
      <c r="BU16" s="408"/>
      <c r="BV16" s="406">
        <v>24067391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43134</v>
      </c>
      <c r="AD17" s="360"/>
      <c r="AE17" s="360"/>
      <c r="AF17" s="360"/>
      <c r="AG17" s="361"/>
      <c r="AH17" s="359">
        <v>43795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26258280</v>
      </c>
      <c r="BO17" s="407"/>
      <c r="BP17" s="407"/>
      <c r="BQ17" s="407"/>
      <c r="BR17" s="407"/>
      <c r="BS17" s="407"/>
      <c r="BT17" s="407"/>
      <c r="BU17" s="408"/>
      <c r="BV17" s="406">
        <v>26060595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87.81</v>
      </c>
      <c r="M18" s="459"/>
      <c r="N18" s="459"/>
      <c r="O18" s="459"/>
      <c r="P18" s="459"/>
      <c r="Q18" s="459"/>
      <c r="R18" s="460"/>
      <c r="S18" s="460"/>
      <c r="T18" s="460"/>
      <c r="U18" s="460"/>
      <c r="V18" s="461"/>
      <c r="W18" s="477"/>
      <c r="X18" s="478"/>
      <c r="Y18" s="478"/>
      <c r="Z18" s="478"/>
      <c r="AA18" s="478"/>
      <c r="AB18" s="502"/>
      <c r="AC18" s="376">
        <v>65.2</v>
      </c>
      <c r="AD18" s="377"/>
      <c r="AE18" s="377"/>
      <c r="AF18" s="377"/>
      <c r="AG18" s="462"/>
      <c r="AH18" s="376">
        <v>64.2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29363106</v>
      </c>
      <c r="BO18" s="407"/>
      <c r="BP18" s="407"/>
      <c r="BQ18" s="407"/>
      <c r="BR18" s="407"/>
      <c r="BS18" s="407"/>
      <c r="BT18" s="407"/>
      <c r="BU18" s="408"/>
      <c r="BV18" s="406">
        <v>28823808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1646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43655697</v>
      </c>
      <c r="BO19" s="407"/>
      <c r="BP19" s="407"/>
      <c r="BQ19" s="407"/>
      <c r="BR19" s="407"/>
      <c r="BS19" s="407"/>
      <c r="BT19" s="407"/>
      <c r="BU19" s="408"/>
      <c r="BV19" s="406">
        <v>41973305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57129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24932245</v>
      </c>
      <c r="BO22" s="436"/>
      <c r="BP22" s="436"/>
      <c r="BQ22" s="436"/>
      <c r="BR22" s="436"/>
      <c r="BS22" s="436"/>
      <c r="BT22" s="436"/>
      <c r="BU22" s="437"/>
      <c r="BV22" s="435">
        <v>22210935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9362838</v>
      </c>
      <c r="BO23" s="407"/>
      <c r="BP23" s="407"/>
      <c r="BQ23" s="407"/>
      <c r="BR23" s="407"/>
      <c r="BS23" s="407"/>
      <c r="BT23" s="407"/>
      <c r="BU23" s="408"/>
      <c r="BV23" s="406">
        <v>9030040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9990</v>
      </c>
      <c r="R24" s="360"/>
      <c r="S24" s="360"/>
      <c r="T24" s="360"/>
      <c r="U24" s="360"/>
      <c r="V24" s="361"/>
      <c r="W24" s="449"/>
      <c r="X24" s="386"/>
      <c r="Y24" s="387"/>
      <c r="Z24" s="362" t="s">
        <v>162</v>
      </c>
      <c r="AA24" s="363"/>
      <c r="AB24" s="363"/>
      <c r="AC24" s="363"/>
      <c r="AD24" s="363"/>
      <c r="AE24" s="363"/>
      <c r="AF24" s="363"/>
      <c r="AG24" s="364"/>
      <c r="AH24" s="359">
        <v>822</v>
      </c>
      <c r="AI24" s="360"/>
      <c r="AJ24" s="360"/>
      <c r="AK24" s="360"/>
      <c r="AL24" s="361"/>
      <c r="AM24" s="359">
        <v>2511210</v>
      </c>
      <c r="AN24" s="360"/>
      <c r="AO24" s="360"/>
      <c r="AP24" s="360"/>
      <c r="AQ24" s="360"/>
      <c r="AR24" s="361"/>
      <c r="AS24" s="359">
        <v>3055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18441721</v>
      </c>
      <c r="BO24" s="407"/>
      <c r="BP24" s="407"/>
      <c r="BQ24" s="407"/>
      <c r="BR24" s="407"/>
      <c r="BS24" s="407"/>
      <c r="BT24" s="407"/>
      <c r="BU24" s="408"/>
      <c r="BV24" s="406">
        <v>14527839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8340</v>
      </c>
      <c r="R25" s="360"/>
      <c r="S25" s="360"/>
      <c r="T25" s="360"/>
      <c r="U25" s="360"/>
      <c r="V25" s="361"/>
      <c r="W25" s="449"/>
      <c r="X25" s="386"/>
      <c r="Y25" s="387"/>
      <c r="Z25" s="362" t="s">
        <v>165</v>
      </c>
      <c r="AA25" s="363"/>
      <c r="AB25" s="363"/>
      <c r="AC25" s="363"/>
      <c r="AD25" s="363"/>
      <c r="AE25" s="363"/>
      <c r="AF25" s="363"/>
      <c r="AG25" s="364"/>
      <c r="AH25" s="359">
        <v>171</v>
      </c>
      <c r="AI25" s="360"/>
      <c r="AJ25" s="360"/>
      <c r="AK25" s="360"/>
      <c r="AL25" s="361"/>
      <c r="AM25" s="359">
        <v>504450</v>
      </c>
      <c r="AN25" s="360"/>
      <c r="AO25" s="360"/>
      <c r="AP25" s="360"/>
      <c r="AQ25" s="360"/>
      <c r="AR25" s="361"/>
      <c r="AS25" s="359">
        <v>2950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30952555</v>
      </c>
      <c r="BO25" s="436"/>
      <c r="BP25" s="436"/>
      <c r="BQ25" s="436"/>
      <c r="BR25" s="436"/>
      <c r="BS25" s="436"/>
      <c r="BT25" s="436"/>
      <c r="BU25" s="437"/>
      <c r="BV25" s="435">
        <v>20648671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6590</v>
      </c>
      <c r="R26" s="360"/>
      <c r="S26" s="360"/>
      <c r="T26" s="360"/>
      <c r="U26" s="360"/>
      <c r="V26" s="361"/>
      <c r="W26" s="449"/>
      <c r="X26" s="386"/>
      <c r="Y26" s="387"/>
      <c r="Z26" s="362" t="s">
        <v>168</v>
      </c>
      <c r="AA26" s="417"/>
      <c r="AB26" s="417"/>
      <c r="AC26" s="417"/>
      <c r="AD26" s="417"/>
      <c r="AE26" s="417"/>
      <c r="AF26" s="417"/>
      <c r="AG26" s="418"/>
      <c r="AH26" s="359">
        <v>29</v>
      </c>
      <c r="AI26" s="360"/>
      <c r="AJ26" s="360"/>
      <c r="AK26" s="360"/>
      <c r="AL26" s="361"/>
      <c r="AM26" s="359">
        <v>79489</v>
      </c>
      <c r="AN26" s="360"/>
      <c r="AO26" s="360"/>
      <c r="AP26" s="360"/>
      <c r="AQ26" s="360"/>
      <c r="AR26" s="361"/>
      <c r="AS26" s="359">
        <v>2741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5700</v>
      </c>
      <c r="R27" s="360"/>
      <c r="S27" s="360"/>
      <c r="T27" s="360"/>
      <c r="U27" s="360"/>
      <c r="V27" s="361"/>
      <c r="W27" s="449"/>
      <c r="X27" s="386"/>
      <c r="Y27" s="387"/>
      <c r="Z27" s="362" t="s">
        <v>171</v>
      </c>
      <c r="AA27" s="363"/>
      <c r="AB27" s="363"/>
      <c r="AC27" s="363"/>
      <c r="AD27" s="363"/>
      <c r="AE27" s="363"/>
      <c r="AF27" s="363"/>
      <c r="AG27" s="364"/>
      <c r="AH27" s="359">
        <v>17</v>
      </c>
      <c r="AI27" s="360"/>
      <c r="AJ27" s="360"/>
      <c r="AK27" s="360"/>
      <c r="AL27" s="361"/>
      <c r="AM27" s="359">
        <v>68935</v>
      </c>
      <c r="AN27" s="360"/>
      <c r="AO27" s="360"/>
      <c r="AP27" s="360"/>
      <c r="AQ27" s="360"/>
      <c r="AR27" s="361"/>
      <c r="AS27" s="359">
        <v>4055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5200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10625860</v>
      </c>
      <c r="BO28" s="436"/>
      <c r="BP28" s="436"/>
      <c r="BQ28" s="436"/>
      <c r="BR28" s="436"/>
      <c r="BS28" s="436"/>
      <c r="BT28" s="436"/>
      <c r="BU28" s="437"/>
      <c r="BV28" s="435">
        <v>11952985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4850</v>
      </c>
      <c r="R29" s="360"/>
      <c r="S29" s="360"/>
      <c r="T29" s="360"/>
      <c r="U29" s="360"/>
      <c r="V29" s="361"/>
      <c r="W29" s="450"/>
      <c r="X29" s="451"/>
      <c r="Y29" s="452"/>
      <c r="Z29" s="362" t="s">
        <v>177</v>
      </c>
      <c r="AA29" s="363"/>
      <c r="AB29" s="363"/>
      <c r="AC29" s="363"/>
      <c r="AD29" s="363"/>
      <c r="AE29" s="363"/>
      <c r="AF29" s="363"/>
      <c r="AG29" s="364"/>
      <c r="AH29" s="359">
        <v>839</v>
      </c>
      <c r="AI29" s="360"/>
      <c r="AJ29" s="360"/>
      <c r="AK29" s="360"/>
      <c r="AL29" s="361"/>
      <c r="AM29" s="359">
        <v>2580145</v>
      </c>
      <c r="AN29" s="360"/>
      <c r="AO29" s="360"/>
      <c r="AP29" s="360"/>
      <c r="AQ29" s="360"/>
      <c r="AR29" s="361"/>
      <c r="AS29" s="359">
        <v>3075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4813755</v>
      </c>
      <c r="BO29" s="407"/>
      <c r="BP29" s="407"/>
      <c r="BQ29" s="407"/>
      <c r="BR29" s="407"/>
      <c r="BS29" s="407"/>
      <c r="BT29" s="407"/>
      <c r="BU29" s="408"/>
      <c r="BV29" s="406">
        <v>5102418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10272719</v>
      </c>
      <c r="BO30" s="441"/>
      <c r="BP30" s="441"/>
      <c r="BQ30" s="441"/>
      <c r="BR30" s="441"/>
      <c r="BS30" s="441"/>
      <c r="BT30" s="441"/>
      <c r="BU30" s="442"/>
      <c r="BV30" s="440">
        <v>9060415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木曽川右岸地帯水防事務組合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各務原市土地開発公社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岐阜県市町村会館組合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各務原市施設振興公社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岐阜県市町村職員退職手当組合</v>
      </c>
      <c r="BZ36" s="355"/>
      <c r="CA36" s="355"/>
      <c r="CB36" s="355"/>
      <c r="CC36" s="355"/>
      <c r="CD36" s="355"/>
      <c r="CE36" s="355"/>
      <c r="CF36" s="355"/>
      <c r="CG36" s="355"/>
      <c r="CH36" s="355"/>
      <c r="CI36" s="355"/>
      <c r="CJ36" s="355"/>
      <c r="CK36" s="355"/>
      <c r="CL36" s="355"/>
      <c r="CM36" s="355"/>
      <c r="CN36" s="163"/>
      <c r="CO36" s="354">
        <f t="shared" si="3"/>
        <v>14</v>
      </c>
      <c r="CP36" s="354"/>
      <c r="CQ36" s="355" t="str">
        <f>IF('各会計、関係団体の財政状況及び健全化判断比率'!BS9="","",'各会計、関係団体の財政状況及び健全化判断比率'!BS9)</f>
        <v>かかみがはら未来文化財団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後期高齢者医療連合（一般会計分）</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後期高齢者医療連合（特別会計分）</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GQI/KHMa3IP5X9XXD+h1q+VrbMTWksh7Q18t1deJqeus7s0r3HeZwkJMiN6iKFk74Gjf8neozSWTq+TwkLIjxQ==" saltValue="8M23t1JuSeNSNFZu2n9k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13.03</v>
      </c>
      <c r="G34" s="33">
        <v>15.36</v>
      </c>
      <c r="H34" s="33">
        <v>10.65</v>
      </c>
      <c r="I34" s="33">
        <v>11.7</v>
      </c>
      <c r="J34" s="34">
        <v>11.9</v>
      </c>
      <c r="K34" s="22"/>
      <c r="L34" s="22"/>
      <c r="M34" s="22"/>
      <c r="N34" s="22"/>
      <c r="O34" s="22"/>
      <c r="P34" s="22"/>
    </row>
    <row r="35" spans="1:16" ht="39" customHeight="1" x14ac:dyDescent="0.15">
      <c r="A35" s="22"/>
      <c r="B35" s="35"/>
      <c r="C35" s="1132" t="s">
        <v>533</v>
      </c>
      <c r="D35" s="1132"/>
      <c r="E35" s="1133"/>
      <c r="F35" s="36">
        <v>7.33</v>
      </c>
      <c r="G35" s="37">
        <v>7.76</v>
      </c>
      <c r="H35" s="37">
        <v>6.2</v>
      </c>
      <c r="I35" s="37">
        <v>5.57</v>
      </c>
      <c r="J35" s="38">
        <v>5.37</v>
      </c>
      <c r="K35" s="22"/>
      <c r="L35" s="22"/>
      <c r="M35" s="22"/>
      <c r="N35" s="22"/>
      <c r="O35" s="22"/>
      <c r="P35" s="22"/>
    </row>
    <row r="36" spans="1:16" ht="39" customHeight="1" x14ac:dyDescent="0.15">
      <c r="A36" s="22"/>
      <c r="B36" s="35"/>
      <c r="C36" s="1132" t="s">
        <v>534</v>
      </c>
      <c r="D36" s="1132"/>
      <c r="E36" s="1133"/>
      <c r="F36" s="36">
        <v>0.69</v>
      </c>
      <c r="G36" s="37">
        <v>1.1499999999999999</v>
      </c>
      <c r="H36" s="37">
        <v>1.48</v>
      </c>
      <c r="I36" s="37">
        <v>1.8</v>
      </c>
      <c r="J36" s="38">
        <v>2.2000000000000002</v>
      </c>
      <c r="K36" s="22"/>
      <c r="L36" s="22"/>
      <c r="M36" s="22"/>
      <c r="N36" s="22"/>
      <c r="O36" s="22"/>
      <c r="P36" s="22"/>
    </row>
    <row r="37" spans="1:16" ht="39" customHeight="1" x14ac:dyDescent="0.15">
      <c r="A37" s="22"/>
      <c r="B37" s="35"/>
      <c r="C37" s="1132" t="s">
        <v>535</v>
      </c>
      <c r="D37" s="1132"/>
      <c r="E37" s="1133"/>
      <c r="F37" s="36">
        <v>0.64</v>
      </c>
      <c r="G37" s="37">
        <v>0.84</v>
      </c>
      <c r="H37" s="37">
        <v>1.08</v>
      </c>
      <c r="I37" s="37">
        <v>1.05</v>
      </c>
      <c r="J37" s="38">
        <v>1.33</v>
      </c>
      <c r="K37" s="22"/>
      <c r="L37" s="22"/>
      <c r="M37" s="22"/>
      <c r="N37" s="22"/>
      <c r="O37" s="22"/>
      <c r="P37" s="22"/>
    </row>
    <row r="38" spans="1:16" ht="39" customHeight="1" x14ac:dyDescent="0.15">
      <c r="A38" s="22"/>
      <c r="B38" s="35"/>
      <c r="C38" s="1132" t="s">
        <v>536</v>
      </c>
      <c r="D38" s="1132"/>
      <c r="E38" s="1133"/>
      <c r="F38" s="36">
        <v>3.97</v>
      </c>
      <c r="G38" s="37">
        <v>2.74</v>
      </c>
      <c r="H38" s="37">
        <v>0.98</v>
      </c>
      <c r="I38" s="37">
        <v>0.56999999999999995</v>
      </c>
      <c r="J38" s="38">
        <v>0.62</v>
      </c>
      <c r="K38" s="22"/>
      <c r="L38" s="22"/>
      <c r="M38" s="22"/>
      <c r="N38" s="22"/>
      <c r="O38" s="22"/>
      <c r="P38" s="22"/>
    </row>
    <row r="39" spans="1:16" ht="39" customHeight="1" x14ac:dyDescent="0.15">
      <c r="A39" s="22"/>
      <c r="B39" s="35"/>
      <c r="C39" s="1132" t="s">
        <v>537</v>
      </c>
      <c r="D39" s="1132"/>
      <c r="E39" s="1133"/>
      <c r="F39" s="36">
        <v>0.16</v>
      </c>
      <c r="G39" s="37">
        <v>0.25</v>
      </c>
      <c r="H39" s="37">
        <v>0.18</v>
      </c>
      <c r="I39" s="37">
        <v>0.19</v>
      </c>
      <c r="J39" s="38">
        <v>0.24</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IGUm6VE8rp5nfvFTL7STar1uChaJxikL9pxUHgz2QsMEQ1eipZP9ax7IXQB73JVUz7Qzn6fBEbgyxWWCk88JA==" saltValue="vBksFWRgizEGgFQ5lTUx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5977</v>
      </c>
      <c r="L45" s="58">
        <v>5575</v>
      </c>
      <c r="M45" s="58">
        <v>5405</v>
      </c>
      <c r="N45" s="58">
        <v>4853</v>
      </c>
      <c r="O45" s="59">
        <v>3901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617</v>
      </c>
      <c r="L48" s="62">
        <v>593</v>
      </c>
      <c r="M48" s="62">
        <v>579</v>
      </c>
      <c r="N48" s="62">
        <v>639</v>
      </c>
      <c r="O48" s="63">
        <v>686</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486</v>
      </c>
      <c r="L49" s="62" t="s">
        <v>486</v>
      </c>
      <c r="M49" s="62" t="s">
        <v>486</v>
      </c>
      <c r="N49" s="62" t="s">
        <v>486</v>
      </c>
      <c r="O49" s="63" t="s">
        <v>486</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4904</v>
      </c>
      <c r="L52" s="62">
        <v>4876</v>
      </c>
      <c r="M52" s="62">
        <v>4638</v>
      </c>
      <c r="N52" s="62">
        <v>4442</v>
      </c>
      <c r="O52" s="63">
        <v>4162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1690</v>
      </c>
      <c r="L53" s="67">
        <v>1292</v>
      </c>
      <c r="M53" s="67">
        <v>1346</v>
      </c>
      <c r="N53" s="67">
        <v>1050</v>
      </c>
      <c r="O53" s="68">
        <v>425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486</v>
      </c>
      <c r="L58" s="82" t="s">
        <v>486</v>
      </c>
      <c r="M58" s="82" t="s">
        <v>486</v>
      </c>
      <c r="N58" s="82" t="s">
        <v>486</v>
      </c>
      <c r="O58" s="83" t="s">
        <v>486</v>
      </c>
    </row>
    <row r="59" spans="1:21" ht="31.5" customHeight="1" x14ac:dyDescent="0.15">
      <c r="B59" s="1148"/>
      <c r="C59" s="1149"/>
      <c r="D59" s="1155" t="s">
        <v>26</v>
      </c>
      <c r="E59" s="1156"/>
      <c r="F59" s="1156"/>
      <c r="G59" s="1156"/>
      <c r="H59" s="1156"/>
      <c r="I59" s="1156"/>
      <c r="J59" s="1157"/>
      <c r="K59" s="84" t="s">
        <v>486</v>
      </c>
      <c r="L59" s="85" t="s">
        <v>486</v>
      </c>
      <c r="M59" s="85" t="s">
        <v>486</v>
      </c>
      <c r="N59" s="85" t="s">
        <v>486</v>
      </c>
      <c r="O59" s="86" t="s">
        <v>486</v>
      </c>
    </row>
    <row r="60" spans="1:21" ht="31.5" customHeight="1" thickBot="1" x14ac:dyDescent="0.2">
      <c r="B60" s="1150"/>
      <c r="C60" s="1151"/>
      <c r="D60" s="1158" t="s">
        <v>27</v>
      </c>
      <c r="E60" s="1159"/>
      <c r="F60" s="1159"/>
      <c r="G60" s="1159"/>
      <c r="H60" s="1159"/>
      <c r="I60" s="1159"/>
      <c r="J60" s="1160"/>
      <c r="K60" s="87" t="s">
        <v>486</v>
      </c>
      <c r="L60" s="88" t="s">
        <v>486</v>
      </c>
      <c r="M60" s="88" t="s">
        <v>486</v>
      </c>
      <c r="N60" s="88" t="s">
        <v>486</v>
      </c>
      <c r="O60" s="89" t="s">
        <v>486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ti7MF87hm0wfxpE1MAsW05hPeqNo9daPVYL9glSLr2G9tvhUOGaVwpZ0q8+arMYPZK4NhrH22R5qEKKYv8row==" saltValue="uAMpyKYqAi0PbDKDo6vU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25326</v>
      </c>
      <c r="J41" s="331">
        <v>24317</v>
      </c>
      <c r="K41" s="331">
        <v>21841</v>
      </c>
      <c r="L41" s="331">
        <v>22211</v>
      </c>
      <c r="M41" s="332">
        <v>24932</v>
      </c>
    </row>
    <row r="42" spans="2:13" ht="27.75" customHeight="1" x14ac:dyDescent="0.15">
      <c r="B42" s="1171"/>
      <c r="C42" s="1172"/>
      <c r="D42" s="104"/>
      <c r="E42" s="1175" t="s">
        <v>32</v>
      </c>
      <c r="F42" s="1175"/>
      <c r="G42" s="1175"/>
      <c r="H42" s="1176"/>
      <c r="I42" s="333">
        <v>438</v>
      </c>
      <c r="J42" s="334">
        <v>417</v>
      </c>
      <c r="K42" s="334">
        <v>586</v>
      </c>
      <c r="L42" s="334">
        <v>497</v>
      </c>
      <c r="M42" s="335">
        <v>314</v>
      </c>
    </row>
    <row r="43" spans="2:13" ht="27.75" customHeight="1" x14ac:dyDescent="0.15">
      <c r="B43" s="1171"/>
      <c r="C43" s="1172"/>
      <c r="D43" s="104"/>
      <c r="E43" s="1175" t="s">
        <v>33</v>
      </c>
      <c r="F43" s="1175"/>
      <c r="G43" s="1175"/>
      <c r="H43" s="1176"/>
      <c r="I43" s="333">
        <v>10489</v>
      </c>
      <c r="J43" s="334">
        <v>9722</v>
      </c>
      <c r="K43" s="334">
        <v>9694</v>
      </c>
      <c r="L43" s="334">
        <v>9094</v>
      </c>
      <c r="M43" s="335">
        <v>9257</v>
      </c>
    </row>
    <row r="44" spans="2:13" ht="27.75" customHeight="1" x14ac:dyDescent="0.15">
      <c r="B44" s="1171"/>
      <c r="C44" s="1172"/>
      <c r="D44" s="104"/>
      <c r="E44" s="1175" t="s">
        <v>34</v>
      </c>
      <c r="F44" s="1175"/>
      <c r="G44" s="1175"/>
      <c r="H44" s="1176"/>
      <c r="I44" s="333" t="s">
        <v>486</v>
      </c>
      <c r="J44" s="334" t="s">
        <v>486</v>
      </c>
      <c r="K44" s="334" t="s">
        <v>486</v>
      </c>
      <c r="L44" s="334" t="s">
        <v>486</v>
      </c>
      <c r="M44" s="335" t="s">
        <v>486</v>
      </c>
    </row>
    <row r="45" spans="2:13" ht="27.75" customHeight="1" x14ac:dyDescent="0.15">
      <c r="B45" s="1171"/>
      <c r="C45" s="1172"/>
      <c r="D45" s="104"/>
      <c r="E45" s="1175" t="s">
        <v>35</v>
      </c>
      <c r="F45" s="1175"/>
      <c r="G45" s="1175"/>
      <c r="H45" s="1176"/>
      <c r="I45" s="333">
        <v>6810</v>
      </c>
      <c r="J45" s="334">
        <v>6749</v>
      </c>
      <c r="K45" s="334">
        <v>6639</v>
      </c>
      <c r="L45" s="334">
        <v>6589</v>
      </c>
      <c r="M45" s="335">
        <v>6656</v>
      </c>
    </row>
    <row r="46" spans="2:13" ht="27.75" customHeight="1" x14ac:dyDescent="0.15">
      <c r="B46" s="1171"/>
      <c r="C46" s="1172"/>
      <c r="D46" s="105"/>
      <c r="E46" s="1175" t="s">
        <v>36</v>
      </c>
      <c r="F46" s="1175"/>
      <c r="G46" s="1175"/>
      <c r="H46" s="1176"/>
      <c r="I46" s="333">
        <v>1719</v>
      </c>
      <c r="J46" s="334">
        <v>1864</v>
      </c>
      <c r="K46" s="334">
        <v>2081</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28286</v>
      </c>
      <c r="J50" s="334">
        <v>28075</v>
      </c>
      <c r="K50" s="334">
        <v>29599</v>
      </c>
      <c r="L50" s="334">
        <v>27715</v>
      </c>
      <c r="M50" s="335">
        <v>27181</v>
      </c>
    </row>
    <row r="51" spans="2:13" ht="27.75" customHeight="1" x14ac:dyDescent="0.15">
      <c r="B51" s="1171"/>
      <c r="C51" s="1172"/>
      <c r="D51" s="104"/>
      <c r="E51" s="1175" t="s">
        <v>42</v>
      </c>
      <c r="F51" s="1175"/>
      <c r="G51" s="1175"/>
      <c r="H51" s="1176"/>
      <c r="I51" s="333">
        <v>18951</v>
      </c>
      <c r="J51" s="334">
        <v>19449</v>
      </c>
      <c r="K51" s="334">
        <v>19518</v>
      </c>
      <c r="L51" s="334">
        <v>21661</v>
      </c>
      <c r="M51" s="335">
        <v>21173</v>
      </c>
    </row>
    <row r="52" spans="2:13" ht="27.75" customHeight="1" x14ac:dyDescent="0.15">
      <c r="B52" s="1173"/>
      <c r="C52" s="1174"/>
      <c r="D52" s="104"/>
      <c r="E52" s="1175" t="s">
        <v>43</v>
      </c>
      <c r="F52" s="1175"/>
      <c r="G52" s="1175"/>
      <c r="H52" s="1176"/>
      <c r="I52" s="333">
        <v>39780</v>
      </c>
      <c r="J52" s="334">
        <v>39581</v>
      </c>
      <c r="K52" s="334">
        <v>38246</v>
      </c>
      <c r="L52" s="334">
        <v>37951</v>
      </c>
      <c r="M52" s="335">
        <v>37761</v>
      </c>
    </row>
    <row r="53" spans="2:13" ht="27.75" customHeight="1" thickBot="1" x14ac:dyDescent="0.2">
      <c r="B53" s="1177" t="s">
        <v>19</v>
      </c>
      <c r="C53" s="1178"/>
      <c r="D53" s="108"/>
      <c r="E53" s="1179" t="s">
        <v>44</v>
      </c>
      <c r="F53" s="1179"/>
      <c r="G53" s="1179"/>
      <c r="H53" s="1180"/>
      <c r="I53" s="336">
        <v>-42235</v>
      </c>
      <c r="J53" s="337">
        <v>-44035</v>
      </c>
      <c r="K53" s="337">
        <v>-46523</v>
      </c>
      <c r="L53" s="337">
        <v>-48936</v>
      </c>
      <c r="M53" s="338">
        <v>-44956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vaNMSFEXKVHpUdSTjBrxIP/xlj7UXQyDo8JH5PR5BN0vfIX3HayanQcHO5IJiwyVZLkp0pZd1660PF51bA2kA==" saltValue="c7jHNnW8elxUmSqIofR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11720</v>
      </c>
      <c r="G55" s="339">
        <v>11953</v>
      </c>
      <c r="H55" s="340">
        <v>10626</v>
      </c>
    </row>
    <row r="56" spans="2:8" ht="52.5" customHeight="1" x14ac:dyDescent="0.15">
      <c r="B56" s="120"/>
      <c r="C56" s="1198" t="s">
        <v>47</v>
      </c>
      <c r="D56" s="1198"/>
      <c r="E56" s="1199"/>
      <c r="F56" s="341">
        <v>5782</v>
      </c>
      <c r="G56" s="341">
        <v>5102</v>
      </c>
      <c r="H56" s="342">
        <v>4814</v>
      </c>
    </row>
    <row r="57" spans="2:8" ht="53.25" customHeight="1" x14ac:dyDescent="0.15">
      <c r="B57" s="120"/>
      <c r="C57" s="1200" t="s">
        <v>48</v>
      </c>
      <c r="D57" s="1200"/>
      <c r="E57" s="1201"/>
      <c r="F57" s="343">
        <v>10074</v>
      </c>
      <c r="G57" s="343">
        <v>9060</v>
      </c>
      <c r="H57" s="344">
        <v>10273</v>
      </c>
    </row>
    <row r="58" spans="2:8" ht="45.75" customHeight="1" x14ac:dyDescent="0.15">
      <c r="B58" s="121"/>
      <c r="C58" s="1188" t="s">
        <v>557</v>
      </c>
      <c r="D58" s="1189"/>
      <c r="E58" s="1190"/>
      <c r="F58" s="345">
        <v>6829</v>
      </c>
      <c r="G58" s="345">
        <v>5854</v>
      </c>
      <c r="H58" s="346">
        <v>5859</v>
      </c>
    </row>
    <row r="59" spans="2:8" ht="45.75" customHeight="1" x14ac:dyDescent="0.15">
      <c r="B59" s="121"/>
      <c r="C59" s="1188" t="s">
        <v>558</v>
      </c>
      <c r="D59" s="1189"/>
      <c r="E59" s="1190"/>
      <c r="F59" s="345">
        <v>1305</v>
      </c>
      <c r="G59" s="345">
        <v>2308</v>
      </c>
      <c r="H59" s="346">
        <v>3514</v>
      </c>
    </row>
    <row r="60" spans="2:8" ht="45.75" customHeight="1" x14ac:dyDescent="0.15">
      <c r="B60" s="121"/>
      <c r="C60" s="1188" t="s">
        <v>559</v>
      </c>
      <c r="D60" s="1189"/>
      <c r="E60" s="1190"/>
      <c r="F60" s="345">
        <v>897</v>
      </c>
      <c r="G60" s="345">
        <v>898</v>
      </c>
      <c r="H60" s="346">
        <v>900</v>
      </c>
    </row>
    <row r="61" spans="2:8" ht="45.75" customHeight="1" x14ac:dyDescent="0.15">
      <c r="B61" s="121"/>
      <c r="C61" s="1188" t="s">
        <v>560</v>
      </c>
      <c r="D61" s="1189"/>
      <c r="E61" s="1190"/>
      <c r="F61" s="345">
        <v>1043</v>
      </c>
      <c r="G61" s="345" t="s">
        <v>486</v>
      </c>
      <c r="H61" s="346" t="s">
        <v>486</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27576</v>
      </c>
      <c r="G63" s="349">
        <v>26116</v>
      </c>
      <c r="H63" s="350">
        <v>25712</v>
      </c>
    </row>
    <row r="64" spans="2:8" x14ac:dyDescent="0.15"/>
  </sheetData>
  <sheetProtection algorithmName="SHA-512" hashValue="KikDM9BHEqofsQ0M8fiXwcIBuMhYcmXtQZLLxGp4Ph+wPKw7BLW4EssUWuvuqfP7OqL5DdY/SMIVD1BbDLMKzQ==" saltValue="4gMJBiOQnrk65cXjmoOa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59145</v>
      </c>
      <c r="E3" s="142"/>
      <c r="F3" s="143">
        <v>56416</v>
      </c>
      <c r="G3" s="144"/>
      <c r="H3" s="145"/>
    </row>
    <row r="4" spans="1:8" x14ac:dyDescent="0.15">
      <c r="A4" s="146"/>
      <c r="B4" s="147"/>
      <c r="C4" s="148"/>
      <c r="D4" s="149">
        <v>25921</v>
      </c>
      <c r="E4" s="150"/>
      <c r="F4" s="151">
        <v>32623</v>
      </c>
      <c r="G4" s="152"/>
      <c r="H4" s="153"/>
    </row>
    <row r="5" spans="1:8" x14ac:dyDescent="0.15">
      <c r="A5" s="134" t="s">
        <v>518</v>
      </c>
      <c r="B5" s="139"/>
      <c r="C5" s="140"/>
      <c r="D5" s="141">
        <v>74345</v>
      </c>
      <c r="E5" s="142"/>
      <c r="F5" s="143">
        <v>49217</v>
      </c>
      <c r="G5" s="144"/>
      <c r="H5" s="145"/>
    </row>
    <row r="6" spans="1:8" x14ac:dyDescent="0.15">
      <c r="A6" s="146"/>
      <c r="B6" s="147"/>
      <c r="C6" s="148"/>
      <c r="D6" s="149">
        <v>35168</v>
      </c>
      <c r="E6" s="150"/>
      <c r="F6" s="151">
        <v>27232</v>
      </c>
      <c r="G6" s="152"/>
      <c r="H6" s="153"/>
    </row>
    <row r="7" spans="1:8" x14ac:dyDescent="0.15">
      <c r="A7" s="134" t="s">
        <v>519</v>
      </c>
      <c r="B7" s="139"/>
      <c r="C7" s="140"/>
      <c r="D7" s="141">
        <v>47046</v>
      </c>
      <c r="E7" s="142"/>
      <c r="F7" s="143">
        <v>49211</v>
      </c>
      <c r="G7" s="144"/>
      <c r="H7" s="145"/>
    </row>
    <row r="8" spans="1:8" x14ac:dyDescent="0.15">
      <c r="A8" s="146"/>
      <c r="B8" s="147"/>
      <c r="C8" s="148"/>
      <c r="D8" s="149">
        <v>26522</v>
      </c>
      <c r="E8" s="150"/>
      <c r="F8" s="151">
        <v>28367</v>
      </c>
      <c r="G8" s="152"/>
      <c r="H8" s="153"/>
    </row>
    <row r="9" spans="1:8" x14ac:dyDescent="0.15">
      <c r="A9" s="134" t="s">
        <v>520</v>
      </c>
      <c r="B9" s="139"/>
      <c r="C9" s="140"/>
      <c r="D9" s="141">
        <v>91047</v>
      </c>
      <c r="E9" s="142"/>
      <c r="F9" s="143">
        <v>51738</v>
      </c>
      <c r="G9" s="144"/>
      <c r="H9" s="145"/>
    </row>
    <row r="10" spans="1:8" x14ac:dyDescent="0.15">
      <c r="A10" s="146"/>
      <c r="B10" s="147"/>
      <c r="C10" s="148"/>
      <c r="D10" s="149">
        <v>41959</v>
      </c>
      <c r="E10" s="150"/>
      <c r="F10" s="151">
        <v>30360</v>
      </c>
      <c r="G10" s="152"/>
      <c r="H10" s="153"/>
    </row>
    <row r="11" spans="1:8" x14ac:dyDescent="0.15">
      <c r="A11" s="134" t="s">
        <v>521</v>
      </c>
      <c r="B11" s="139"/>
      <c r="C11" s="140"/>
      <c r="D11" s="141">
        <v>103365</v>
      </c>
      <c r="E11" s="142"/>
      <c r="F11" s="143">
        <v>67158</v>
      </c>
      <c r="G11" s="144"/>
      <c r="H11" s="145"/>
    </row>
    <row r="12" spans="1:8" x14ac:dyDescent="0.15">
      <c r="A12" s="146"/>
      <c r="B12" s="147"/>
      <c r="C12" s="154"/>
      <c r="D12" s="149">
        <v>47755</v>
      </c>
      <c r="E12" s="150"/>
      <c r="F12" s="151">
        <v>42077</v>
      </c>
      <c r="G12" s="152"/>
      <c r="H12" s="153"/>
    </row>
    <row r="13" spans="1:8" x14ac:dyDescent="0.15">
      <c r="A13" s="134"/>
      <c r="B13" s="139"/>
      <c r="C13" s="140"/>
      <c r="D13" s="141">
        <v>74990</v>
      </c>
      <c r="E13" s="142"/>
      <c r="F13" s="143">
        <v>54748</v>
      </c>
      <c r="G13" s="155"/>
      <c r="H13" s="145"/>
    </row>
    <row r="14" spans="1:8" x14ac:dyDescent="0.15">
      <c r="A14" s="146"/>
      <c r="B14" s="147"/>
      <c r="C14" s="148"/>
      <c r="D14" s="149">
        <v>35465</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13.04</v>
      </c>
      <c r="C19" s="156">
        <f>ROUND(VALUE(SUBSTITUTE(実質収支比率等に係る経年分析!G$48,"▲","-")),2)</f>
        <v>15.36</v>
      </c>
      <c r="D19" s="156">
        <f>ROUND(VALUE(SUBSTITUTE(実質収支比率等に係る経年分析!H$48,"▲","-")),2)</f>
        <v>10.65</v>
      </c>
      <c r="E19" s="156">
        <f>ROUND(VALUE(SUBSTITUTE(実質収支比率等に係る経年分析!I$48,"▲","-")),2)</f>
        <v>11.7</v>
      </c>
      <c r="F19" s="156">
        <f>ROUND(VALUE(SUBSTITUTE(実質収支比率等に係る経年分析!J$48,"▲","-")),2)</f>
        <v>11.91</v>
      </c>
    </row>
    <row r="20" spans="1:11" x14ac:dyDescent="0.15">
      <c r="A20" s="156" t="s">
        <v>53</v>
      </c>
      <c r="B20" s="156">
        <f>ROUND(VALUE(SUBSTITUTE(実質収支比率等に係る経年分析!F$47,"▲","-")),2)</f>
        <v>35.6</v>
      </c>
      <c r="C20" s="156">
        <f>ROUND(VALUE(SUBSTITUTE(実質収支比率等に係る経年分析!G$47,"▲","-")),2)</f>
        <v>36.700000000000003</v>
      </c>
      <c r="D20" s="156">
        <f>ROUND(VALUE(SUBSTITUTE(実質収支比率等に係る経年分析!H$47,"▲","-")),2)</f>
        <v>40.01</v>
      </c>
      <c r="E20" s="156">
        <f>ROUND(VALUE(SUBSTITUTE(実質収支比率等に係る経年分析!I$47,"▲","-")),2)</f>
        <v>40.03</v>
      </c>
      <c r="F20" s="156">
        <f>ROUND(VALUE(SUBSTITUTE(実質収支比率等に係る経年分析!J$47,"▲","-")),2)</f>
        <v>34.9</v>
      </c>
    </row>
    <row r="21" spans="1:11" x14ac:dyDescent="0.15">
      <c r="A21" s="156" t="s">
        <v>54</v>
      </c>
      <c r="B21" s="156">
        <f>IF(ISNUMBER(VALUE(SUBSTITUTE(実質収支比率等に係る経年分析!F$49,"▲","-"))),ROUND(VALUE(SUBSTITUTE(実質収支比率等に係る経年分析!F$49,"▲","-")),2),NA())</f>
        <v>-1.67</v>
      </c>
      <c r="C21" s="156">
        <f>IF(ISNUMBER(VALUE(SUBSTITUTE(実質収支比率等に係る経年分析!G$49,"▲","-"))),ROUND(VALUE(SUBSTITUTE(実質収支比率等に係る経年分析!G$49,"▲","-")),2),NA())</f>
        <v>5.95</v>
      </c>
      <c r="D21" s="156">
        <f>IF(ISNUMBER(VALUE(SUBSTITUTE(実質収支比率等に係る経年分析!H$49,"▲","-"))),ROUND(VALUE(SUBSTITUTE(実質収支比率等に係る経年分析!H$49,"▲","-")),2),NA())</f>
        <v>-2.7</v>
      </c>
      <c r="E21" s="156">
        <f>IF(ISNUMBER(VALUE(SUBSTITUTE(実質収支比率等に係る経年分析!I$49,"▲","-"))),ROUND(VALUE(SUBSTITUTE(実質収支比率等に係る経年分析!I$49,"▲","-")),2),NA())</f>
        <v>2.0299999999999998</v>
      </c>
      <c r="F21" s="156">
        <f>IF(ISNUMBER(VALUE(SUBSTITUTE(実質収支比率等に係る経年分析!J$49,"▲","-"))),ROUND(VALUE(SUBSTITUTE(実質収支比率等に係る経年分析!J$49,"▲","-")),2),NA())</f>
        <v>-3.93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3.97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2.74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0.56999999999999995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0.62</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1.1499999999999999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2.2000000000000002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4904</v>
      </c>
      <c r="E42" s="158"/>
      <c r="F42" s="158"/>
      <c r="G42" s="158">
        <f>'実質公債費比率（分子）の構造'!L$52</f>
        <v>4876</v>
      </c>
      <c r="H42" s="158"/>
      <c r="I42" s="158"/>
      <c r="J42" s="158">
        <f>'実質公債費比率（分子）の構造'!M$52</f>
        <v>4638</v>
      </c>
      <c r="K42" s="158"/>
      <c r="L42" s="158"/>
      <c r="M42" s="158">
        <f>'実質公債費比率（分子）の構造'!N$52</f>
        <v>4442</v>
      </c>
      <c r="N42" s="158"/>
      <c r="O42" s="158"/>
      <c r="P42" s="158">
        <f>'実質公債費比率（分子）の構造'!O$52</f>
        <v>4162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617</v>
      </c>
      <c r="C46" s="158"/>
      <c r="D46" s="158"/>
      <c r="E46" s="158">
        <f>'実質公債費比率（分子）の構造'!L$48</f>
        <v>593</v>
      </c>
      <c r="F46" s="158"/>
      <c r="G46" s="158"/>
      <c r="H46" s="158">
        <f>'実質公債費比率（分子）の構造'!M$48</f>
        <v>579</v>
      </c>
      <c r="I46" s="158"/>
      <c r="J46" s="158"/>
      <c r="K46" s="158">
        <f>'実質公債費比率（分子）の構造'!N$48</f>
        <v>639</v>
      </c>
      <c r="L46" s="158"/>
      <c r="M46" s="158"/>
      <c r="N46" s="158">
        <f>'実質公債費比率（分子）の構造'!O$48</f>
        <v>686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5977</v>
      </c>
      <c r="C49" s="158"/>
      <c r="D49" s="158"/>
      <c r="E49" s="158">
        <f>'実質公債費比率（分子）の構造'!L$45</f>
        <v>5575</v>
      </c>
      <c r="F49" s="158"/>
      <c r="G49" s="158"/>
      <c r="H49" s="158">
        <f>'実質公債費比率（分子）の構造'!M$45</f>
        <v>5405</v>
      </c>
      <c r="I49" s="158"/>
      <c r="J49" s="158"/>
      <c r="K49" s="158">
        <f>'実質公債費比率（分子）の構造'!N$45</f>
        <v>4853</v>
      </c>
      <c r="L49" s="158"/>
      <c r="M49" s="158"/>
      <c r="N49" s="158">
        <f>'実質公債費比率（分子）の構造'!O$45</f>
        <v>3901</v>
      </c>
      <c r="O49" s="158"/>
      <c r="P49" s="158"/>
    </row>
    <row r="50" spans="1:16" x14ac:dyDescent="0.15">
      <c r="A50" s="158" t="s">
        <v>67</v>
      </c>
      <c r="B50" s="158" t="e">
        <f>NA()</f>
        <v>#N/A</v>
      </c>
      <c r="C50" s="158">
        <f>IF(ISNUMBER('実質公債費比率（分子）の構造'!K$53),'実質公債費比率（分子）の構造'!K$53,NA())</f>
        <v>1690</v>
      </c>
      <c r="D50" s="158" t="e">
        <f>NA()</f>
        <v>#N/A</v>
      </c>
      <c r="E50" s="158" t="e">
        <f>NA()</f>
        <v>#N/A</v>
      </c>
      <c r="F50" s="158">
        <f>IF(ISNUMBER('実質公債費比率（分子）の構造'!L$53),'実質公債費比率（分子）の構造'!L$53,NA())</f>
        <v>1292</v>
      </c>
      <c r="G50" s="158" t="e">
        <f>NA()</f>
        <v>#N/A</v>
      </c>
      <c r="H50" s="158" t="e">
        <f>NA()</f>
        <v>#N/A</v>
      </c>
      <c r="I50" s="158">
        <f>IF(ISNUMBER('実質公債費比率（分子）の構造'!M$53),'実質公債費比率（分子）の構造'!M$53,NA())</f>
        <v>1346</v>
      </c>
      <c r="J50" s="158" t="e">
        <f>NA()</f>
        <v>#N/A</v>
      </c>
      <c r="K50" s="158" t="e">
        <f>NA()</f>
        <v>#N/A</v>
      </c>
      <c r="L50" s="158">
        <f>IF(ISNUMBER('実質公債費比率（分子）の構造'!N$53),'実質公債費比率（分子）の構造'!N$53,NA())</f>
        <v>1050</v>
      </c>
      <c r="M50" s="158" t="e">
        <f>NA()</f>
        <v>#N/A</v>
      </c>
      <c r="N50" s="158" t="e">
        <f>NA()</f>
        <v>#N/A</v>
      </c>
      <c r="O50" s="158">
        <f>IF(ISNUMBER('実質公債費比率（分子）の構造'!O$53),'実質公債費比率（分子）の構造'!O$53,NA())</f>
        <v>425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39780</v>
      </c>
      <c r="E56" s="157"/>
      <c r="F56" s="157"/>
      <c r="G56" s="157">
        <f>'将来負担比率（分子）の構造'!J$52</f>
        <v>39581</v>
      </c>
      <c r="H56" s="157"/>
      <c r="I56" s="157"/>
      <c r="J56" s="157">
        <f>'将来負担比率（分子）の構造'!K$52</f>
        <v>38246</v>
      </c>
      <c r="K56" s="157"/>
      <c r="L56" s="157"/>
      <c r="M56" s="157">
        <f>'将来負担比率（分子）の構造'!L$52</f>
        <v>37951</v>
      </c>
      <c r="N56" s="157"/>
      <c r="O56" s="157"/>
      <c r="P56" s="157">
        <f>'将来負担比率（分子）の構造'!M$52</f>
        <v>37761</v>
      </c>
    </row>
    <row r="57" spans="1:16" x14ac:dyDescent="0.15">
      <c r="A57" s="157" t="s">
        <v>42</v>
      </c>
      <c r="B57" s="157"/>
      <c r="C57" s="157"/>
      <c r="D57" s="157">
        <f>'将来負担比率（分子）の構造'!I$51</f>
        <v>18951</v>
      </c>
      <c r="E57" s="157"/>
      <c r="F57" s="157"/>
      <c r="G57" s="157">
        <f>'将来負担比率（分子）の構造'!J$51</f>
        <v>19449</v>
      </c>
      <c r="H57" s="157"/>
      <c r="I57" s="157"/>
      <c r="J57" s="157">
        <f>'将来負担比率（分子）の構造'!K$51</f>
        <v>19518</v>
      </c>
      <c r="K57" s="157"/>
      <c r="L57" s="157"/>
      <c r="M57" s="157">
        <f>'将来負担比率（分子）の構造'!L$51</f>
        <v>21661</v>
      </c>
      <c r="N57" s="157"/>
      <c r="O57" s="157"/>
      <c r="P57" s="157">
        <f>'将来負担比率（分子）の構造'!M$51</f>
        <v>21173</v>
      </c>
    </row>
    <row r="58" spans="1:16" x14ac:dyDescent="0.15">
      <c r="A58" s="157" t="s">
        <v>41</v>
      </c>
      <c r="B58" s="157"/>
      <c r="C58" s="157"/>
      <c r="D58" s="157">
        <f>'将来負担比率（分子）の構造'!I$50</f>
        <v>28286</v>
      </c>
      <c r="E58" s="157"/>
      <c r="F58" s="157"/>
      <c r="G58" s="157">
        <f>'将来負担比率（分子）の構造'!J$50</f>
        <v>28075</v>
      </c>
      <c r="H58" s="157"/>
      <c r="I58" s="157"/>
      <c r="J58" s="157">
        <f>'将来負担比率（分子）の構造'!K$50</f>
        <v>29599</v>
      </c>
      <c r="K58" s="157"/>
      <c r="L58" s="157"/>
      <c r="M58" s="157">
        <f>'将来負担比率（分子）の構造'!L$50</f>
        <v>27715</v>
      </c>
      <c r="N58" s="157"/>
      <c r="O58" s="157"/>
      <c r="P58" s="157">
        <f>'将来負担比率（分子）の構造'!M$50</f>
        <v>27181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1719</v>
      </c>
      <c r="C61" s="157"/>
      <c r="D61" s="157"/>
      <c r="E61" s="157">
        <f>'将来負担比率（分子）の構造'!J$46</f>
        <v>1864</v>
      </c>
      <c r="F61" s="157"/>
      <c r="G61" s="157"/>
      <c r="H61" s="157">
        <f>'将来負担比率（分子）の構造'!K$46</f>
        <v>2081</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6810</v>
      </c>
      <c r="C62" s="157"/>
      <c r="D62" s="157"/>
      <c r="E62" s="157">
        <f>'将来負担比率（分子）の構造'!J$45</f>
        <v>6749</v>
      </c>
      <c r="F62" s="157"/>
      <c r="G62" s="157"/>
      <c r="H62" s="157">
        <f>'将来負担比率（分子）の構造'!K$45</f>
        <v>6639</v>
      </c>
      <c r="I62" s="157"/>
      <c r="J62" s="157"/>
      <c r="K62" s="157">
        <f>'将来負担比率（分子）の構造'!L$45</f>
        <v>6589</v>
      </c>
      <c r="L62" s="157"/>
      <c r="M62" s="157"/>
      <c r="N62" s="157">
        <f>'将来負担比率（分子）の構造'!M$45</f>
        <v>6656</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10489</v>
      </c>
      <c r="C64" s="157"/>
      <c r="D64" s="157"/>
      <c r="E64" s="157">
        <f>'将来負担比率（分子）の構造'!J$43</f>
        <v>9722</v>
      </c>
      <c r="F64" s="157"/>
      <c r="G64" s="157"/>
      <c r="H64" s="157">
        <f>'将来負担比率（分子）の構造'!K$43</f>
        <v>9694</v>
      </c>
      <c r="I64" s="157"/>
      <c r="J64" s="157"/>
      <c r="K64" s="157">
        <f>'将来負担比率（分子）の構造'!L$43</f>
        <v>9094</v>
      </c>
      <c r="L64" s="157"/>
      <c r="M64" s="157"/>
      <c r="N64" s="157">
        <f>'将来負担比率（分子）の構造'!M$43</f>
        <v>9257</v>
      </c>
      <c r="O64" s="157"/>
      <c r="P64" s="157"/>
    </row>
    <row r="65" spans="1:16" x14ac:dyDescent="0.15">
      <c r="A65" s="157" t="s">
        <v>32</v>
      </c>
      <c r="B65" s="157">
        <f>'将来負担比率（分子）の構造'!I$42</f>
        <v>438</v>
      </c>
      <c r="C65" s="157"/>
      <c r="D65" s="157"/>
      <c r="E65" s="157">
        <f>'将来負担比率（分子）の構造'!J$42</f>
        <v>417</v>
      </c>
      <c r="F65" s="157"/>
      <c r="G65" s="157"/>
      <c r="H65" s="157">
        <f>'将来負担比率（分子）の構造'!K$42</f>
        <v>586</v>
      </c>
      <c r="I65" s="157"/>
      <c r="J65" s="157"/>
      <c r="K65" s="157">
        <f>'将来負担比率（分子）の構造'!L$42</f>
        <v>497</v>
      </c>
      <c r="L65" s="157"/>
      <c r="M65" s="157"/>
      <c r="N65" s="157">
        <f>'将来負担比率（分子）の構造'!M$42</f>
        <v>314</v>
      </c>
      <c r="O65" s="157"/>
      <c r="P65" s="157"/>
    </row>
    <row r="66" spans="1:16" x14ac:dyDescent="0.15">
      <c r="A66" s="157" t="s">
        <v>31</v>
      </c>
      <c r="B66" s="157">
        <f>'将来負担比率（分子）の構造'!I$41</f>
        <v>25326</v>
      </c>
      <c r="C66" s="157"/>
      <c r="D66" s="157"/>
      <c r="E66" s="157">
        <f>'将来負担比率（分子）の構造'!J$41</f>
        <v>24317</v>
      </c>
      <c r="F66" s="157"/>
      <c r="G66" s="157"/>
      <c r="H66" s="157">
        <f>'将来負担比率（分子）の構造'!K$41</f>
        <v>21841</v>
      </c>
      <c r="I66" s="157"/>
      <c r="J66" s="157"/>
      <c r="K66" s="157">
        <f>'将来負担比率（分子）の構造'!L$41</f>
        <v>22211</v>
      </c>
      <c r="L66" s="157"/>
      <c r="M66" s="157"/>
      <c r="N66" s="157">
        <f>'将来負担比率（分子）の構造'!M$41</f>
        <v>24932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11720</v>
      </c>
      <c r="C72" s="161">
        <f>基金残高に係る経年分析!G55</f>
        <v>11953</v>
      </c>
      <c r="D72" s="161">
        <f>基金残高に係る経年分析!H55</f>
        <v>10626</v>
      </c>
    </row>
    <row r="73" spans="1:16" x14ac:dyDescent="0.15">
      <c r="A73" s="160" t="s">
        <v>74</v>
      </c>
      <c r="B73" s="161">
        <f>基金残高に係る経年分析!F56</f>
        <v>5782</v>
      </c>
      <c r="C73" s="161">
        <f>基金残高に係る経年分析!G56</f>
        <v>5102</v>
      </c>
      <c r="D73" s="161">
        <f>基金残高に係る経年分析!H56</f>
        <v>4814</v>
      </c>
    </row>
    <row r="74" spans="1:16" x14ac:dyDescent="0.15">
      <c r="A74" s="160" t="s">
        <v>75</v>
      </c>
      <c r="B74" s="161">
        <f>基金残高に係る経年分析!F57</f>
        <v>10074</v>
      </c>
      <c r="C74" s="161">
        <f>基金残高に係る経年分析!G57</f>
        <v>9060</v>
      </c>
      <c r="D74" s="161">
        <f>基金残高に係る経年分析!H57</f>
        <v>10273</v>
      </c>
    </row>
  </sheetData>
  <sheetProtection algorithmName="SHA-512" hashValue="tkOhC5sIb2QxQk/Q9hW+uoSut+QvTg80IXDXGj+r1MDm/EfMXuX0BHodUPam+0saiKxaoCa00a2/i3TMCUIt2w==" saltValue="zW1gQ1m4/DMNjOALcm7z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22727065</v>
      </c>
      <c r="S5" s="664"/>
      <c r="T5" s="664"/>
      <c r="U5" s="664"/>
      <c r="V5" s="664"/>
      <c r="W5" s="664"/>
      <c r="X5" s="664"/>
      <c r="Y5" s="689"/>
      <c r="Z5" s="702">
        <v>32.5</v>
      </c>
      <c r="AA5" s="702"/>
      <c r="AB5" s="702"/>
      <c r="AC5" s="702"/>
      <c r="AD5" s="703">
        <v>21053560</v>
      </c>
      <c r="AE5" s="703"/>
      <c r="AF5" s="703"/>
      <c r="AG5" s="703"/>
      <c r="AH5" s="703"/>
      <c r="AI5" s="703"/>
      <c r="AJ5" s="703"/>
      <c r="AK5" s="703"/>
      <c r="AL5" s="690">
        <v>66.3</v>
      </c>
      <c r="AM5" s="672"/>
      <c r="AN5" s="672"/>
      <c r="AO5" s="691"/>
      <c r="AP5" s="666" t="s">
        <v>216</v>
      </c>
      <c r="AQ5" s="667"/>
      <c r="AR5" s="667"/>
      <c r="AS5" s="667"/>
      <c r="AT5" s="667"/>
      <c r="AU5" s="667"/>
      <c r="AV5" s="667"/>
      <c r="AW5" s="667"/>
      <c r="AX5" s="667"/>
      <c r="AY5" s="667"/>
      <c r="AZ5" s="667"/>
      <c r="BA5" s="667"/>
      <c r="BB5" s="667"/>
      <c r="BC5" s="667"/>
      <c r="BD5" s="667"/>
      <c r="BE5" s="667"/>
      <c r="BF5" s="668"/>
      <c r="BG5" s="608">
        <v>21051710</v>
      </c>
      <c r="BH5" s="609"/>
      <c r="BI5" s="609"/>
      <c r="BJ5" s="609"/>
      <c r="BK5" s="609"/>
      <c r="BL5" s="609"/>
      <c r="BM5" s="609"/>
      <c r="BN5" s="610"/>
      <c r="BO5" s="646">
        <v>92.6</v>
      </c>
      <c r="BP5" s="646"/>
      <c r="BQ5" s="646"/>
      <c r="BR5" s="646"/>
      <c r="BS5" s="647">
        <v>308288</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467996</v>
      </c>
      <c r="S6" s="609"/>
      <c r="T6" s="609"/>
      <c r="U6" s="609"/>
      <c r="V6" s="609"/>
      <c r="W6" s="609"/>
      <c r="X6" s="609"/>
      <c r="Y6" s="610"/>
      <c r="Z6" s="646">
        <v>0.7</v>
      </c>
      <c r="AA6" s="646"/>
      <c r="AB6" s="646"/>
      <c r="AC6" s="646"/>
      <c r="AD6" s="647">
        <v>467996</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21051710</v>
      </c>
      <c r="BH6" s="609"/>
      <c r="BI6" s="609"/>
      <c r="BJ6" s="609"/>
      <c r="BK6" s="609"/>
      <c r="BL6" s="609"/>
      <c r="BM6" s="609"/>
      <c r="BN6" s="610"/>
      <c r="BO6" s="646">
        <v>92.6</v>
      </c>
      <c r="BP6" s="646"/>
      <c r="BQ6" s="646"/>
      <c r="BR6" s="646"/>
      <c r="BS6" s="647">
        <v>308288</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318557</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318557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9679</v>
      </c>
      <c r="S7" s="609"/>
      <c r="T7" s="609"/>
      <c r="U7" s="609"/>
      <c r="V7" s="609"/>
      <c r="W7" s="609"/>
      <c r="X7" s="609"/>
      <c r="Y7" s="610"/>
      <c r="Z7" s="646">
        <v>0</v>
      </c>
      <c r="AA7" s="646"/>
      <c r="AB7" s="646"/>
      <c r="AC7" s="646"/>
      <c r="AD7" s="647">
        <v>9679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9505794</v>
      </c>
      <c r="BH7" s="609"/>
      <c r="BI7" s="609"/>
      <c r="BJ7" s="609"/>
      <c r="BK7" s="609"/>
      <c r="BL7" s="609"/>
      <c r="BM7" s="609"/>
      <c r="BN7" s="610"/>
      <c r="BO7" s="646">
        <v>41.8</v>
      </c>
      <c r="BP7" s="646"/>
      <c r="BQ7" s="646"/>
      <c r="BR7" s="646"/>
      <c r="BS7" s="647">
        <v>308288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8314197</v>
      </c>
      <c r="CS7" s="609"/>
      <c r="CT7" s="609"/>
      <c r="CU7" s="609"/>
      <c r="CV7" s="609"/>
      <c r="CW7" s="609"/>
      <c r="CX7" s="609"/>
      <c r="CY7" s="610"/>
      <c r="CZ7" s="646">
        <v>12.6</v>
      </c>
      <c r="DA7" s="646"/>
      <c r="DB7" s="646"/>
      <c r="DC7" s="646"/>
      <c r="DD7" s="614">
        <v>1175987</v>
      </c>
      <c r="DE7" s="609"/>
      <c r="DF7" s="609"/>
      <c r="DG7" s="609"/>
      <c r="DH7" s="609"/>
      <c r="DI7" s="609"/>
      <c r="DJ7" s="609"/>
      <c r="DK7" s="609"/>
      <c r="DL7" s="609"/>
      <c r="DM7" s="609"/>
      <c r="DN7" s="609"/>
      <c r="DO7" s="609"/>
      <c r="DP7" s="610"/>
      <c r="DQ7" s="614">
        <v>6340007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206161</v>
      </c>
      <c r="S8" s="609"/>
      <c r="T8" s="609"/>
      <c r="U8" s="609"/>
      <c r="V8" s="609"/>
      <c r="W8" s="609"/>
      <c r="X8" s="609"/>
      <c r="Y8" s="610"/>
      <c r="Z8" s="646">
        <v>0.3</v>
      </c>
      <c r="AA8" s="646"/>
      <c r="AB8" s="646"/>
      <c r="AC8" s="646"/>
      <c r="AD8" s="647">
        <v>206161</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230149</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23129085</v>
      </c>
      <c r="CS8" s="609"/>
      <c r="CT8" s="609"/>
      <c r="CU8" s="609"/>
      <c r="CV8" s="609"/>
      <c r="CW8" s="609"/>
      <c r="CX8" s="609"/>
      <c r="CY8" s="610"/>
      <c r="CZ8" s="646">
        <v>35</v>
      </c>
      <c r="DA8" s="646"/>
      <c r="DB8" s="646"/>
      <c r="DC8" s="646"/>
      <c r="DD8" s="614">
        <v>783632</v>
      </c>
      <c r="DE8" s="609"/>
      <c r="DF8" s="609"/>
      <c r="DG8" s="609"/>
      <c r="DH8" s="609"/>
      <c r="DI8" s="609"/>
      <c r="DJ8" s="609"/>
      <c r="DK8" s="609"/>
      <c r="DL8" s="609"/>
      <c r="DM8" s="609"/>
      <c r="DN8" s="609"/>
      <c r="DO8" s="609"/>
      <c r="DP8" s="610"/>
      <c r="DQ8" s="614">
        <v>11888473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264933</v>
      </c>
      <c r="S9" s="609"/>
      <c r="T9" s="609"/>
      <c r="U9" s="609"/>
      <c r="V9" s="609"/>
      <c r="W9" s="609"/>
      <c r="X9" s="609"/>
      <c r="Y9" s="610"/>
      <c r="Z9" s="646">
        <v>0.4</v>
      </c>
      <c r="AA9" s="646"/>
      <c r="AB9" s="646"/>
      <c r="AC9" s="646"/>
      <c r="AD9" s="647">
        <v>264933</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7788120</v>
      </c>
      <c r="BH9" s="609"/>
      <c r="BI9" s="609"/>
      <c r="BJ9" s="609"/>
      <c r="BK9" s="609"/>
      <c r="BL9" s="609"/>
      <c r="BM9" s="609"/>
      <c r="BN9" s="610"/>
      <c r="BO9" s="646">
        <v>34.299999999999997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5739728</v>
      </c>
      <c r="CS9" s="609"/>
      <c r="CT9" s="609"/>
      <c r="CU9" s="609"/>
      <c r="CV9" s="609"/>
      <c r="CW9" s="609"/>
      <c r="CX9" s="609"/>
      <c r="CY9" s="610"/>
      <c r="CZ9" s="646">
        <v>8.6999999999999993</v>
      </c>
      <c r="DA9" s="646"/>
      <c r="DB9" s="646"/>
      <c r="DC9" s="646"/>
      <c r="DD9" s="614">
        <v>2023726</v>
      </c>
      <c r="DE9" s="609"/>
      <c r="DF9" s="609"/>
      <c r="DG9" s="609"/>
      <c r="DH9" s="609"/>
      <c r="DI9" s="609"/>
      <c r="DJ9" s="609"/>
      <c r="DK9" s="609"/>
      <c r="DL9" s="609"/>
      <c r="DM9" s="609"/>
      <c r="DN9" s="609"/>
      <c r="DO9" s="609"/>
      <c r="DP9" s="610"/>
      <c r="DQ9" s="614">
        <v>3451735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412423</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49968</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43298</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3761939</v>
      </c>
      <c r="S11" s="609"/>
      <c r="T11" s="609"/>
      <c r="U11" s="609"/>
      <c r="V11" s="609"/>
      <c r="W11" s="609"/>
      <c r="X11" s="609"/>
      <c r="Y11" s="610"/>
      <c r="Z11" s="611">
        <v>5.4</v>
      </c>
      <c r="AA11" s="612"/>
      <c r="AB11" s="612"/>
      <c r="AC11" s="613"/>
      <c r="AD11" s="614">
        <v>3761939</v>
      </c>
      <c r="AE11" s="609"/>
      <c r="AF11" s="609"/>
      <c r="AG11" s="609"/>
      <c r="AH11" s="609"/>
      <c r="AI11" s="609"/>
      <c r="AJ11" s="609"/>
      <c r="AK11" s="610"/>
      <c r="AL11" s="611">
        <v>11.8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1075102</v>
      </c>
      <c r="BH11" s="609"/>
      <c r="BI11" s="609"/>
      <c r="BJ11" s="609"/>
      <c r="BK11" s="609"/>
      <c r="BL11" s="609"/>
      <c r="BM11" s="609"/>
      <c r="BN11" s="610"/>
      <c r="BO11" s="646">
        <v>4.7</v>
      </c>
      <c r="BP11" s="646"/>
      <c r="BQ11" s="646"/>
      <c r="BR11" s="646"/>
      <c r="BS11" s="647">
        <v>308288</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418298</v>
      </c>
      <c r="CS11" s="609"/>
      <c r="CT11" s="609"/>
      <c r="CU11" s="609"/>
      <c r="CV11" s="609"/>
      <c r="CW11" s="609"/>
      <c r="CX11" s="609"/>
      <c r="CY11" s="610"/>
      <c r="CZ11" s="646">
        <v>0.6</v>
      </c>
      <c r="DA11" s="646"/>
      <c r="DB11" s="646"/>
      <c r="DC11" s="646"/>
      <c r="DD11" s="614">
        <v>135141</v>
      </c>
      <c r="DE11" s="609"/>
      <c r="DF11" s="609"/>
      <c r="DG11" s="609"/>
      <c r="DH11" s="609"/>
      <c r="DI11" s="609"/>
      <c r="DJ11" s="609"/>
      <c r="DK11" s="609"/>
      <c r="DL11" s="609"/>
      <c r="DM11" s="609"/>
      <c r="DN11" s="609"/>
      <c r="DO11" s="609"/>
      <c r="DP11" s="610"/>
      <c r="DQ11" s="614">
        <v>304101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21579</v>
      </c>
      <c r="S12" s="609"/>
      <c r="T12" s="609"/>
      <c r="U12" s="609"/>
      <c r="V12" s="609"/>
      <c r="W12" s="609"/>
      <c r="X12" s="609"/>
      <c r="Y12" s="610"/>
      <c r="Z12" s="646">
        <v>0</v>
      </c>
      <c r="AA12" s="646"/>
      <c r="AB12" s="646"/>
      <c r="AC12" s="646"/>
      <c r="AD12" s="647">
        <v>21579</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10289514</v>
      </c>
      <c r="BH12" s="609"/>
      <c r="BI12" s="609"/>
      <c r="BJ12" s="609"/>
      <c r="BK12" s="609"/>
      <c r="BL12" s="609"/>
      <c r="BM12" s="609"/>
      <c r="BN12" s="610"/>
      <c r="BO12" s="646">
        <v>45.3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903728</v>
      </c>
      <c r="CS12" s="609"/>
      <c r="CT12" s="609"/>
      <c r="CU12" s="609"/>
      <c r="CV12" s="609"/>
      <c r="CW12" s="609"/>
      <c r="CX12" s="609"/>
      <c r="CY12" s="610"/>
      <c r="CZ12" s="646">
        <v>1.4</v>
      </c>
      <c r="DA12" s="646"/>
      <c r="DB12" s="646"/>
      <c r="DC12" s="646"/>
      <c r="DD12" s="614">
        <v>10443</v>
      </c>
      <c r="DE12" s="609"/>
      <c r="DF12" s="609"/>
      <c r="DG12" s="609"/>
      <c r="DH12" s="609"/>
      <c r="DI12" s="609"/>
      <c r="DJ12" s="609"/>
      <c r="DK12" s="609"/>
      <c r="DL12" s="609"/>
      <c r="DM12" s="609"/>
      <c r="DN12" s="609"/>
      <c r="DO12" s="609"/>
      <c r="DP12" s="610"/>
      <c r="DQ12" s="614">
        <v>743847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v>4331</v>
      </c>
      <c r="S13" s="609"/>
      <c r="T13" s="609"/>
      <c r="U13" s="609"/>
      <c r="V13" s="609"/>
      <c r="W13" s="609"/>
      <c r="X13" s="609"/>
      <c r="Y13" s="610"/>
      <c r="Z13" s="646">
        <v>0</v>
      </c>
      <c r="AA13" s="646"/>
      <c r="AB13" s="646"/>
      <c r="AC13" s="646"/>
      <c r="AD13" s="647">
        <v>4331</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10245275</v>
      </c>
      <c r="BH13" s="609"/>
      <c r="BI13" s="609"/>
      <c r="BJ13" s="609"/>
      <c r="BK13" s="609"/>
      <c r="BL13" s="609"/>
      <c r="BM13" s="609"/>
      <c r="BN13" s="610"/>
      <c r="BO13" s="646">
        <v>45.1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5288592</v>
      </c>
      <c r="CS13" s="609"/>
      <c r="CT13" s="609"/>
      <c r="CU13" s="609"/>
      <c r="CV13" s="609"/>
      <c r="CW13" s="609"/>
      <c r="CX13" s="609"/>
      <c r="CY13" s="610"/>
      <c r="CZ13" s="646">
        <v>8</v>
      </c>
      <c r="DA13" s="646"/>
      <c r="DB13" s="646"/>
      <c r="DC13" s="646"/>
      <c r="DD13" s="614">
        <v>3229382</v>
      </c>
      <c r="DE13" s="609"/>
      <c r="DF13" s="609"/>
      <c r="DG13" s="609"/>
      <c r="DH13" s="609"/>
      <c r="DI13" s="609"/>
      <c r="DJ13" s="609"/>
      <c r="DK13" s="609"/>
      <c r="DL13" s="609"/>
      <c r="DM13" s="609"/>
      <c r="DN13" s="609"/>
      <c r="DO13" s="609"/>
      <c r="DP13" s="610"/>
      <c r="DQ13" s="614">
        <v>2603809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447704</v>
      </c>
      <c r="BH14" s="609"/>
      <c r="BI14" s="609"/>
      <c r="BJ14" s="609"/>
      <c r="BK14" s="609"/>
      <c r="BL14" s="609"/>
      <c r="BM14" s="609"/>
      <c r="BN14" s="610"/>
      <c r="BO14" s="646">
        <v>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2740531</v>
      </c>
      <c r="CS14" s="609"/>
      <c r="CT14" s="609"/>
      <c r="CU14" s="609"/>
      <c r="CV14" s="609"/>
      <c r="CW14" s="609"/>
      <c r="CX14" s="609"/>
      <c r="CY14" s="610"/>
      <c r="CZ14" s="646">
        <v>4.2</v>
      </c>
      <c r="DA14" s="646"/>
      <c r="DB14" s="646"/>
      <c r="DC14" s="646"/>
      <c r="DD14" s="614">
        <v>1014827</v>
      </c>
      <c r="DE14" s="609"/>
      <c r="DF14" s="609"/>
      <c r="DG14" s="609"/>
      <c r="DH14" s="609"/>
      <c r="DI14" s="609"/>
      <c r="DJ14" s="609"/>
      <c r="DK14" s="609"/>
      <c r="DL14" s="609"/>
      <c r="DM14" s="609"/>
      <c r="DN14" s="609"/>
      <c r="DO14" s="609"/>
      <c r="DP14" s="610"/>
      <c r="DQ14" s="614">
        <v>2280796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73577</v>
      </c>
      <c r="S15" s="609"/>
      <c r="T15" s="609"/>
      <c r="U15" s="609"/>
      <c r="V15" s="609"/>
      <c r="W15" s="609"/>
      <c r="X15" s="609"/>
      <c r="Y15" s="610"/>
      <c r="Z15" s="646">
        <v>0.1</v>
      </c>
      <c r="AA15" s="646"/>
      <c r="AB15" s="646"/>
      <c r="AC15" s="646"/>
      <c r="AD15" s="647">
        <v>73577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808698</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15204759</v>
      </c>
      <c r="CS15" s="609"/>
      <c r="CT15" s="609"/>
      <c r="CU15" s="609"/>
      <c r="CV15" s="609"/>
      <c r="CW15" s="609"/>
      <c r="CX15" s="609"/>
      <c r="CY15" s="610"/>
      <c r="CZ15" s="646">
        <v>23</v>
      </c>
      <c r="DA15" s="646"/>
      <c r="DB15" s="646"/>
      <c r="DC15" s="646"/>
      <c r="DD15" s="614">
        <v>6531509</v>
      </c>
      <c r="DE15" s="609"/>
      <c r="DF15" s="609"/>
      <c r="DG15" s="609"/>
      <c r="DH15" s="609"/>
      <c r="DI15" s="609"/>
      <c r="DJ15" s="609"/>
      <c r="DK15" s="609"/>
      <c r="DL15" s="609"/>
      <c r="DM15" s="609"/>
      <c r="DN15" s="609"/>
      <c r="DO15" s="609"/>
      <c r="DP15" s="610"/>
      <c r="DQ15" s="614">
        <v>7881452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333121</v>
      </c>
      <c r="S16" s="609"/>
      <c r="T16" s="609"/>
      <c r="U16" s="609"/>
      <c r="V16" s="609"/>
      <c r="W16" s="609"/>
      <c r="X16" s="609"/>
      <c r="Y16" s="610"/>
      <c r="Z16" s="646">
        <v>0.5</v>
      </c>
      <c r="AA16" s="646"/>
      <c r="AB16" s="646"/>
      <c r="AC16" s="646"/>
      <c r="AD16" s="647">
        <v>333121</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895139</v>
      </c>
      <c r="S17" s="609"/>
      <c r="T17" s="609"/>
      <c r="U17" s="609"/>
      <c r="V17" s="609"/>
      <c r="W17" s="609"/>
      <c r="X17" s="609"/>
      <c r="Y17" s="610"/>
      <c r="Z17" s="646">
        <v>1.3</v>
      </c>
      <c r="AA17" s="646"/>
      <c r="AB17" s="646"/>
      <c r="AC17" s="646"/>
      <c r="AD17" s="647">
        <v>895139</v>
      </c>
      <c r="AE17" s="647"/>
      <c r="AF17" s="647"/>
      <c r="AG17" s="647"/>
      <c r="AH17" s="647"/>
      <c r="AI17" s="647"/>
      <c r="AJ17" s="647"/>
      <c r="AK17" s="647"/>
      <c r="AL17" s="611">
        <v>2.8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3903023</v>
      </c>
      <c r="CS17" s="609"/>
      <c r="CT17" s="609"/>
      <c r="CU17" s="609"/>
      <c r="CV17" s="609"/>
      <c r="CW17" s="609"/>
      <c r="CX17" s="609"/>
      <c r="CY17" s="610"/>
      <c r="CZ17" s="646">
        <v>5.9</v>
      </c>
      <c r="DA17" s="646"/>
      <c r="DB17" s="646"/>
      <c r="DC17" s="646"/>
      <c r="DD17" s="614" t="s">
        <v>122</v>
      </c>
      <c r="DE17" s="609"/>
      <c r="DF17" s="609"/>
      <c r="DG17" s="609"/>
      <c r="DH17" s="609"/>
      <c r="DI17" s="609"/>
      <c r="DJ17" s="609"/>
      <c r="DK17" s="609"/>
      <c r="DL17" s="609"/>
      <c r="DM17" s="609"/>
      <c r="DN17" s="609"/>
      <c r="DO17" s="609"/>
      <c r="DP17" s="610"/>
      <c r="DQ17" s="614">
        <v>3903023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177108</v>
      </c>
      <c r="S18" s="609"/>
      <c r="T18" s="609"/>
      <c r="U18" s="609"/>
      <c r="V18" s="609"/>
      <c r="W18" s="609"/>
      <c r="X18" s="609"/>
      <c r="Y18" s="610"/>
      <c r="Z18" s="646">
        <v>0.3</v>
      </c>
      <c r="AA18" s="646"/>
      <c r="AB18" s="646"/>
      <c r="AC18" s="646"/>
      <c r="AD18" s="647">
        <v>177108</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682182</v>
      </c>
      <c r="S19" s="609"/>
      <c r="T19" s="609"/>
      <c r="U19" s="609"/>
      <c r="V19" s="609"/>
      <c r="W19" s="609"/>
      <c r="X19" s="609"/>
      <c r="Y19" s="610"/>
      <c r="Z19" s="646">
        <v>1</v>
      </c>
      <c r="AA19" s="646"/>
      <c r="AB19" s="646"/>
      <c r="AC19" s="646"/>
      <c r="AD19" s="647">
        <v>682182</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1675355</v>
      </c>
      <c r="BH19" s="609"/>
      <c r="BI19" s="609"/>
      <c r="BJ19" s="609"/>
      <c r="BK19" s="609"/>
      <c r="BL19" s="609"/>
      <c r="BM19" s="609"/>
      <c r="BN19" s="610"/>
      <c r="BO19" s="646">
        <v>7.4</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35849</v>
      </c>
      <c r="S20" s="609"/>
      <c r="T20" s="609"/>
      <c r="U20" s="609"/>
      <c r="V20" s="609"/>
      <c r="W20" s="609"/>
      <c r="X20" s="609"/>
      <c r="Y20" s="610"/>
      <c r="Z20" s="646">
        <v>0.1</v>
      </c>
      <c r="AA20" s="646"/>
      <c r="AB20" s="646"/>
      <c r="AC20" s="646"/>
      <c r="AD20" s="647">
        <v>35849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1675355</v>
      </c>
      <c r="BH20" s="609"/>
      <c r="BI20" s="609"/>
      <c r="BJ20" s="609"/>
      <c r="BK20" s="609"/>
      <c r="BL20" s="609"/>
      <c r="BM20" s="609"/>
      <c r="BN20" s="610"/>
      <c r="BO20" s="646">
        <v>7.4</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66010466</v>
      </c>
      <c r="CS20" s="609"/>
      <c r="CT20" s="609"/>
      <c r="CU20" s="609"/>
      <c r="CV20" s="609"/>
      <c r="CW20" s="609"/>
      <c r="CX20" s="609"/>
      <c r="CY20" s="610"/>
      <c r="CZ20" s="646">
        <v>100</v>
      </c>
      <c r="DA20" s="646"/>
      <c r="DB20" s="646"/>
      <c r="DC20" s="646"/>
      <c r="DD20" s="614">
        <v>14904647</v>
      </c>
      <c r="DE20" s="609"/>
      <c r="DF20" s="609"/>
      <c r="DG20" s="609"/>
      <c r="DH20" s="609"/>
      <c r="DI20" s="609"/>
      <c r="DJ20" s="609"/>
      <c r="DK20" s="609"/>
      <c r="DL20" s="609"/>
      <c r="DM20" s="609"/>
      <c r="DN20" s="609"/>
      <c r="DO20" s="609"/>
      <c r="DP20" s="610"/>
      <c r="DQ20" s="614">
        <v>39759098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4873624</v>
      </c>
      <c r="S21" s="609"/>
      <c r="T21" s="609"/>
      <c r="U21" s="609"/>
      <c r="V21" s="609"/>
      <c r="W21" s="609"/>
      <c r="X21" s="609"/>
      <c r="Y21" s="610"/>
      <c r="Z21" s="646">
        <v>7</v>
      </c>
      <c r="AA21" s="646"/>
      <c r="AB21" s="646"/>
      <c r="AC21" s="646"/>
      <c r="AD21" s="647">
        <v>4055668</v>
      </c>
      <c r="AE21" s="647"/>
      <c r="AF21" s="647"/>
      <c r="AG21" s="647"/>
      <c r="AH21" s="647"/>
      <c r="AI21" s="647"/>
      <c r="AJ21" s="647"/>
      <c r="AK21" s="647"/>
      <c r="AL21" s="611">
        <v>12.8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1850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4055668</v>
      </c>
      <c r="S22" s="609"/>
      <c r="T22" s="609"/>
      <c r="U22" s="609"/>
      <c r="V22" s="609"/>
      <c r="W22" s="609"/>
      <c r="X22" s="609"/>
      <c r="Y22" s="610"/>
      <c r="Z22" s="646">
        <v>5.8</v>
      </c>
      <c r="AA22" s="646"/>
      <c r="AB22" s="646"/>
      <c r="AC22" s="646"/>
      <c r="AD22" s="647">
        <v>4055668</v>
      </c>
      <c r="AE22" s="647"/>
      <c r="AF22" s="647"/>
      <c r="AG22" s="647"/>
      <c r="AH22" s="647"/>
      <c r="AI22" s="647"/>
      <c r="AJ22" s="647"/>
      <c r="AK22" s="647"/>
      <c r="AL22" s="611">
        <v>12.8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817956</v>
      </c>
      <c r="S23" s="609"/>
      <c r="T23" s="609"/>
      <c r="U23" s="609"/>
      <c r="V23" s="609"/>
      <c r="W23" s="609"/>
      <c r="X23" s="609"/>
      <c r="Y23" s="610"/>
      <c r="Z23" s="646">
        <v>1.2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1673505</v>
      </c>
      <c r="BH23" s="609"/>
      <c r="BI23" s="609"/>
      <c r="BJ23" s="609"/>
      <c r="BK23" s="609"/>
      <c r="BL23" s="609"/>
      <c r="BM23" s="609"/>
      <c r="BN23" s="610"/>
      <c r="BO23" s="646">
        <v>7.4</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28009665</v>
      </c>
      <c r="CS24" s="664"/>
      <c r="CT24" s="664"/>
      <c r="CU24" s="664"/>
      <c r="CV24" s="664"/>
      <c r="CW24" s="664"/>
      <c r="CX24" s="664"/>
      <c r="CY24" s="689"/>
      <c r="CZ24" s="690">
        <v>42.4</v>
      </c>
      <c r="DA24" s="672"/>
      <c r="DB24" s="672"/>
      <c r="DC24" s="692"/>
      <c r="DD24" s="688">
        <v>17181570</v>
      </c>
      <c r="DE24" s="664"/>
      <c r="DF24" s="664"/>
      <c r="DG24" s="664"/>
      <c r="DH24" s="664"/>
      <c r="DI24" s="664"/>
      <c r="DJ24" s="664"/>
      <c r="DK24" s="689"/>
      <c r="DL24" s="688">
        <v>16516334</v>
      </c>
      <c r="DM24" s="664"/>
      <c r="DN24" s="664"/>
      <c r="DO24" s="664"/>
      <c r="DP24" s="664"/>
      <c r="DQ24" s="664"/>
      <c r="DR24" s="664"/>
      <c r="DS24" s="664"/>
      <c r="DT24" s="664"/>
      <c r="DU24" s="664"/>
      <c r="DV24" s="689"/>
      <c r="DW24" s="690">
        <v>51.8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33639144</v>
      </c>
      <c r="S25" s="609"/>
      <c r="T25" s="609"/>
      <c r="U25" s="609"/>
      <c r="V25" s="609"/>
      <c r="W25" s="609"/>
      <c r="X25" s="609"/>
      <c r="Y25" s="610"/>
      <c r="Z25" s="646">
        <v>48.1</v>
      </c>
      <c r="AA25" s="646"/>
      <c r="AB25" s="646"/>
      <c r="AC25" s="646"/>
      <c r="AD25" s="647">
        <v>31147683</v>
      </c>
      <c r="AE25" s="647"/>
      <c r="AF25" s="647"/>
      <c r="AG25" s="647"/>
      <c r="AH25" s="647"/>
      <c r="AI25" s="647"/>
      <c r="AJ25" s="647"/>
      <c r="AK25" s="647"/>
      <c r="AL25" s="611">
        <v>98.1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8832614</v>
      </c>
      <c r="CS25" s="621"/>
      <c r="CT25" s="621"/>
      <c r="CU25" s="621"/>
      <c r="CV25" s="621"/>
      <c r="CW25" s="621"/>
      <c r="CX25" s="621"/>
      <c r="CY25" s="622"/>
      <c r="CZ25" s="611">
        <v>13.4</v>
      </c>
      <c r="DA25" s="623"/>
      <c r="DB25" s="623"/>
      <c r="DC25" s="624"/>
      <c r="DD25" s="614">
        <v>8200327</v>
      </c>
      <c r="DE25" s="621"/>
      <c r="DF25" s="621"/>
      <c r="DG25" s="621"/>
      <c r="DH25" s="621"/>
      <c r="DI25" s="621"/>
      <c r="DJ25" s="621"/>
      <c r="DK25" s="622"/>
      <c r="DL25" s="614">
        <v>8166864</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14268</v>
      </c>
      <c r="S26" s="609"/>
      <c r="T26" s="609"/>
      <c r="U26" s="609"/>
      <c r="V26" s="609"/>
      <c r="W26" s="609"/>
      <c r="X26" s="609"/>
      <c r="Y26" s="610"/>
      <c r="Z26" s="646">
        <v>0</v>
      </c>
      <c r="AA26" s="646"/>
      <c r="AB26" s="646"/>
      <c r="AC26" s="646"/>
      <c r="AD26" s="647">
        <v>14268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5247324</v>
      </c>
      <c r="CS26" s="609"/>
      <c r="CT26" s="609"/>
      <c r="CU26" s="609"/>
      <c r="CV26" s="609"/>
      <c r="CW26" s="609"/>
      <c r="CX26" s="609"/>
      <c r="CY26" s="610"/>
      <c r="CZ26" s="611">
        <v>7.9</v>
      </c>
      <c r="DA26" s="623"/>
      <c r="DB26" s="623"/>
      <c r="DC26" s="624"/>
      <c r="DD26" s="614">
        <v>4811947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238110</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22727065</v>
      </c>
      <c r="BH27" s="609"/>
      <c r="BI27" s="609"/>
      <c r="BJ27" s="609"/>
      <c r="BK27" s="609"/>
      <c r="BL27" s="609"/>
      <c r="BM27" s="609"/>
      <c r="BN27" s="610"/>
      <c r="BO27" s="646">
        <v>100</v>
      </c>
      <c r="BP27" s="646"/>
      <c r="BQ27" s="646"/>
      <c r="BR27" s="646"/>
      <c r="BS27" s="647">
        <v>308288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15274028</v>
      </c>
      <c r="CS27" s="621"/>
      <c r="CT27" s="621"/>
      <c r="CU27" s="621"/>
      <c r="CV27" s="621"/>
      <c r="CW27" s="621"/>
      <c r="CX27" s="621"/>
      <c r="CY27" s="622"/>
      <c r="CZ27" s="611">
        <v>23.1</v>
      </c>
      <c r="DA27" s="623"/>
      <c r="DB27" s="623"/>
      <c r="DC27" s="624"/>
      <c r="DD27" s="614">
        <v>5078220</v>
      </c>
      <c r="DE27" s="621"/>
      <c r="DF27" s="621"/>
      <c r="DG27" s="621"/>
      <c r="DH27" s="621"/>
      <c r="DI27" s="621"/>
      <c r="DJ27" s="621"/>
      <c r="DK27" s="622"/>
      <c r="DL27" s="614">
        <v>4446447</v>
      </c>
      <c r="DM27" s="621"/>
      <c r="DN27" s="621"/>
      <c r="DO27" s="621"/>
      <c r="DP27" s="621"/>
      <c r="DQ27" s="621"/>
      <c r="DR27" s="621"/>
      <c r="DS27" s="621"/>
      <c r="DT27" s="621"/>
      <c r="DU27" s="621"/>
      <c r="DV27" s="622"/>
      <c r="DW27" s="611">
        <v>13.9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470872</v>
      </c>
      <c r="S28" s="609"/>
      <c r="T28" s="609"/>
      <c r="U28" s="609"/>
      <c r="V28" s="609"/>
      <c r="W28" s="609"/>
      <c r="X28" s="609"/>
      <c r="Y28" s="610"/>
      <c r="Z28" s="646">
        <v>0.7</v>
      </c>
      <c r="AA28" s="646"/>
      <c r="AB28" s="646"/>
      <c r="AC28" s="646"/>
      <c r="AD28" s="647">
        <v>137332</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3903023</v>
      </c>
      <c r="CS28" s="609"/>
      <c r="CT28" s="609"/>
      <c r="CU28" s="609"/>
      <c r="CV28" s="609"/>
      <c r="CW28" s="609"/>
      <c r="CX28" s="609"/>
      <c r="CY28" s="610"/>
      <c r="CZ28" s="611">
        <v>5.9</v>
      </c>
      <c r="DA28" s="623"/>
      <c r="DB28" s="623"/>
      <c r="DC28" s="624"/>
      <c r="DD28" s="614">
        <v>3903023</v>
      </c>
      <c r="DE28" s="609"/>
      <c r="DF28" s="609"/>
      <c r="DG28" s="609"/>
      <c r="DH28" s="609"/>
      <c r="DI28" s="609"/>
      <c r="DJ28" s="609"/>
      <c r="DK28" s="610"/>
      <c r="DL28" s="614">
        <v>3903023</v>
      </c>
      <c r="DM28" s="609"/>
      <c r="DN28" s="609"/>
      <c r="DO28" s="609"/>
      <c r="DP28" s="609"/>
      <c r="DQ28" s="609"/>
      <c r="DR28" s="609"/>
      <c r="DS28" s="609"/>
      <c r="DT28" s="609"/>
      <c r="DU28" s="609"/>
      <c r="DV28" s="610"/>
      <c r="DW28" s="611">
        <v>12.2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185005</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3900995</v>
      </c>
      <c r="CS29" s="621"/>
      <c r="CT29" s="621"/>
      <c r="CU29" s="621"/>
      <c r="CV29" s="621"/>
      <c r="CW29" s="621"/>
      <c r="CX29" s="621"/>
      <c r="CY29" s="622"/>
      <c r="CZ29" s="611">
        <v>5.9</v>
      </c>
      <c r="DA29" s="623"/>
      <c r="DB29" s="623"/>
      <c r="DC29" s="624"/>
      <c r="DD29" s="614">
        <v>3900995</v>
      </c>
      <c r="DE29" s="621"/>
      <c r="DF29" s="621"/>
      <c r="DG29" s="621"/>
      <c r="DH29" s="621"/>
      <c r="DI29" s="621"/>
      <c r="DJ29" s="621"/>
      <c r="DK29" s="622"/>
      <c r="DL29" s="614">
        <v>3900995</v>
      </c>
      <c r="DM29" s="621"/>
      <c r="DN29" s="621"/>
      <c r="DO29" s="621"/>
      <c r="DP29" s="621"/>
      <c r="DQ29" s="621"/>
      <c r="DR29" s="621"/>
      <c r="DS29" s="621"/>
      <c r="DT29" s="621"/>
      <c r="DU29" s="621"/>
      <c r="DV29" s="622"/>
      <c r="DW29" s="611">
        <v>12.2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13899401</v>
      </c>
      <c r="S30" s="609"/>
      <c r="T30" s="609"/>
      <c r="U30" s="609"/>
      <c r="V30" s="609"/>
      <c r="W30" s="609"/>
      <c r="X30" s="609"/>
      <c r="Y30" s="610"/>
      <c r="Z30" s="646">
        <v>19.899999999999999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3847894</v>
      </c>
      <c r="CS30" s="609"/>
      <c r="CT30" s="609"/>
      <c r="CU30" s="609"/>
      <c r="CV30" s="609"/>
      <c r="CW30" s="609"/>
      <c r="CX30" s="609"/>
      <c r="CY30" s="610"/>
      <c r="CZ30" s="611">
        <v>5.8</v>
      </c>
      <c r="DA30" s="623"/>
      <c r="DB30" s="623"/>
      <c r="DC30" s="624"/>
      <c r="DD30" s="614">
        <v>3847894</v>
      </c>
      <c r="DE30" s="609"/>
      <c r="DF30" s="609"/>
      <c r="DG30" s="609"/>
      <c r="DH30" s="609"/>
      <c r="DI30" s="609"/>
      <c r="DJ30" s="609"/>
      <c r="DK30" s="610"/>
      <c r="DL30" s="614">
        <v>3847894</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v>414279</v>
      </c>
      <c r="S31" s="609"/>
      <c r="T31" s="609"/>
      <c r="U31" s="609"/>
      <c r="V31" s="609"/>
      <c r="W31" s="609"/>
      <c r="X31" s="609"/>
      <c r="Y31" s="610"/>
      <c r="Z31" s="646">
        <v>0.6</v>
      </c>
      <c r="AA31" s="646"/>
      <c r="AB31" s="646"/>
      <c r="AC31" s="646"/>
      <c r="AD31" s="647">
        <v>414279</v>
      </c>
      <c r="AE31" s="647"/>
      <c r="AF31" s="647"/>
      <c r="AG31" s="647"/>
      <c r="AH31" s="647"/>
      <c r="AI31" s="647"/>
      <c r="AJ31" s="647"/>
      <c r="AK31" s="647"/>
      <c r="AL31" s="611">
        <v>1.3</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98.2</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53101</v>
      </c>
      <c r="CS31" s="621"/>
      <c r="CT31" s="621"/>
      <c r="CU31" s="621"/>
      <c r="CV31" s="621"/>
      <c r="CW31" s="621"/>
      <c r="CX31" s="621"/>
      <c r="CY31" s="622"/>
      <c r="CZ31" s="611">
        <v>0.1</v>
      </c>
      <c r="DA31" s="623"/>
      <c r="DB31" s="623"/>
      <c r="DC31" s="624"/>
      <c r="DD31" s="614">
        <v>53101</v>
      </c>
      <c r="DE31" s="621"/>
      <c r="DF31" s="621"/>
      <c r="DG31" s="621"/>
      <c r="DH31" s="621"/>
      <c r="DI31" s="621"/>
      <c r="DJ31" s="621"/>
      <c r="DK31" s="622"/>
      <c r="DL31" s="614">
        <v>53101</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4442575</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97.6</v>
      </c>
      <c r="BN32" s="621"/>
      <c r="BO32" s="621"/>
      <c r="BP32" s="621"/>
      <c r="BQ32" s="644"/>
      <c r="BR32" s="679">
        <v>99.2</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v>2028</v>
      </c>
      <c r="CS32" s="609"/>
      <c r="CT32" s="609"/>
      <c r="CU32" s="609"/>
      <c r="CV32" s="609"/>
      <c r="CW32" s="609"/>
      <c r="CX32" s="609"/>
      <c r="CY32" s="610"/>
      <c r="CZ32" s="611">
        <v>0</v>
      </c>
      <c r="DA32" s="623"/>
      <c r="DB32" s="623"/>
      <c r="DC32" s="624"/>
      <c r="DD32" s="614">
        <v>2028</v>
      </c>
      <c r="DE32" s="609"/>
      <c r="DF32" s="609"/>
      <c r="DG32" s="609"/>
      <c r="DH32" s="609"/>
      <c r="DI32" s="609"/>
      <c r="DJ32" s="609"/>
      <c r="DK32" s="610"/>
      <c r="DL32" s="614">
        <v>2028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135712</v>
      </c>
      <c r="S33" s="609"/>
      <c r="T33" s="609"/>
      <c r="U33" s="609"/>
      <c r="V33" s="609"/>
      <c r="W33" s="609"/>
      <c r="X33" s="609"/>
      <c r="Y33" s="610"/>
      <c r="Z33" s="646">
        <v>0.2</v>
      </c>
      <c r="AA33" s="646"/>
      <c r="AB33" s="646"/>
      <c r="AC33" s="646"/>
      <c r="AD33" s="647">
        <v>40955</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98.6</v>
      </c>
      <c r="BN33" s="593"/>
      <c r="BO33" s="593"/>
      <c r="BP33" s="593"/>
      <c r="BQ33" s="656"/>
      <c r="BR33" s="669">
        <v>99.4</v>
      </c>
      <c r="BS33" s="593"/>
      <c r="BT33" s="593"/>
      <c r="BU33" s="593"/>
      <c r="BV33" s="593"/>
      <c r="BW33" s="593"/>
      <c r="BX33" s="639">
        <v>98.6</v>
      </c>
      <c r="BY33" s="593"/>
      <c r="BZ33" s="593"/>
      <c r="CA33" s="593"/>
      <c r="CB33" s="656"/>
      <c r="CD33" s="605" t="s">
        <v>307</v>
      </c>
      <c r="CE33" s="606"/>
      <c r="CF33" s="606"/>
      <c r="CG33" s="606"/>
      <c r="CH33" s="606"/>
      <c r="CI33" s="606"/>
      <c r="CJ33" s="606"/>
      <c r="CK33" s="606"/>
      <c r="CL33" s="606"/>
      <c r="CM33" s="606"/>
      <c r="CN33" s="606"/>
      <c r="CO33" s="606"/>
      <c r="CP33" s="606"/>
      <c r="CQ33" s="607"/>
      <c r="CR33" s="608">
        <v>23096154</v>
      </c>
      <c r="CS33" s="621"/>
      <c r="CT33" s="621"/>
      <c r="CU33" s="621"/>
      <c r="CV33" s="621"/>
      <c r="CW33" s="621"/>
      <c r="CX33" s="621"/>
      <c r="CY33" s="622"/>
      <c r="CZ33" s="611">
        <v>35</v>
      </c>
      <c r="DA33" s="623"/>
      <c r="DB33" s="623"/>
      <c r="DC33" s="624"/>
      <c r="DD33" s="614">
        <v>19501080</v>
      </c>
      <c r="DE33" s="621"/>
      <c r="DF33" s="621"/>
      <c r="DG33" s="621"/>
      <c r="DH33" s="621"/>
      <c r="DI33" s="621"/>
      <c r="DJ33" s="621"/>
      <c r="DK33" s="622"/>
      <c r="DL33" s="614">
        <v>12846772</v>
      </c>
      <c r="DM33" s="621"/>
      <c r="DN33" s="621"/>
      <c r="DO33" s="621"/>
      <c r="DP33" s="621"/>
      <c r="DQ33" s="621"/>
      <c r="DR33" s="621"/>
      <c r="DS33" s="621"/>
      <c r="DT33" s="621"/>
      <c r="DU33" s="621"/>
      <c r="DV33" s="622"/>
      <c r="DW33" s="611">
        <v>40.299999999999997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409655</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9358937</v>
      </c>
      <c r="CS34" s="609"/>
      <c r="CT34" s="609"/>
      <c r="CU34" s="609"/>
      <c r="CV34" s="609"/>
      <c r="CW34" s="609"/>
      <c r="CX34" s="609"/>
      <c r="CY34" s="610"/>
      <c r="CZ34" s="611">
        <v>14.2</v>
      </c>
      <c r="DA34" s="623"/>
      <c r="DB34" s="623"/>
      <c r="DC34" s="624"/>
      <c r="DD34" s="614">
        <v>7139888</v>
      </c>
      <c r="DE34" s="609"/>
      <c r="DF34" s="609"/>
      <c r="DG34" s="609"/>
      <c r="DH34" s="609"/>
      <c r="DI34" s="609"/>
      <c r="DJ34" s="609"/>
      <c r="DK34" s="610"/>
      <c r="DL34" s="614">
        <v>6540203</v>
      </c>
      <c r="DM34" s="609"/>
      <c r="DN34" s="609"/>
      <c r="DO34" s="609"/>
      <c r="DP34" s="609"/>
      <c r="DQ34" s="609"/>
      <c r="DR34" s="609"/>
      <c r="DS34" s="609"/>
      <c r="DT34" s="609"/>
      <c r="DU34" s="609"/>
      <c r="DV34" s="610"/>
      <c r="DW34" s="611">
        <v>20.5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3902349</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356093</v>
      </c>
      <c r="CS35" s="621"/>
      <c r="CT35" s="621"/>
      <c r="CU35" s="621"/>
      <c r="CV35" s="621"/>
      <c r="CW35" s="621"/>
      <c r="CX35" s="621"/>
      <c r="CY35" s="622"/>
      <c r="CZ35" s="611">
        <v>0.5</v>
      </c>
      <c r="DA35" s="623"/>
      <c r="DB35" s="623"/>
      <c r="DC35" s="624"/>
      <c r="DD35" s="614">
        <v>356093</v>
      </c>
      <c r="DE35" s="621"/>
      <c r="DF35" s="621"/>
      <c r="DG35" s="621"/>
      <c r="DH35" s="621"/>
      <c r="DI35" s="621"/>
      <c r="DJ35" s="621"/>
      <c r="DK35" s="622"/>
      <c r="DL35" s="614">
        <v>356093</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3684482</v>
      </c>
      <c r="S36" s="609"/>
      <c r="T36" s="609"/>
      <c r="U36" s="609"/>
      <c r="V36" s="609"/>
      <c r="W36" s="609"/>
      <c r="X36" s="609"/>
      <c r="Y36" s="610"/>
      <c r="Z36" s="646">
        <v>5.3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6220622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190404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4420339</v>
      </c>
      <c r="CS36" s="609"/>
      <c r="CT36" s="609"/>
      <c r="CU36" s="609"/>
      <c r="CV36" s="609"/>
      <c r="CW36" s="609"/>
      <c r="CX36" s="609"/>
      <c r="CY36" s="610"/>
      <c r="CZ36" s="611">
        <v>6.7</v>
      </c>
      <c r="DA36" s="623"/>
      <c r="DB36" s="623"/>
      <c r="DC36" s="624"/>
      <c r="DD36" s="614">
        <v>4188194</v>
      </c>
      <c r="DE36" s="609"/>
      <c r="DF36" s="609"/>
      <c r="DG36" s="609"/>
      <c r="DH36" s="609"/>
      <c r="DI36" s="609"/>
      <c r="DJ36" s="609"/>
      <c r="DK36" s="610"/>
      <c r="DL36" s="614">
        <v>1702030</v>
      </c>
      <c r="DM36" s="609"/>
      <c r="DN36" s="609"/>
      <c r="DO36" s="609"/>
      <c r="DP36" s="609"/>
      <c r="DQ36" s="609"/>
      <c r="DR36" s="609"/>
      <c r="DS36" s="609"/>
      <c r="DT36" s="609"/>
      <c r="DU36" s="609"/>
      <c r="DV36" s="610"/>
      <c r="DW36" s="611">
        <v>5.3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1902009</v>
      </c>
      <c r="S37" s="609"/>
      <c r="T37" s="609"/>
      <c r="U37" s="609"/>
      <c r="V37" s="609"/>
      <c r="W37" s="609"/>
      <c r="X37" s="609"/>
      <c r="Y37" s="610"/>
      <c r="Z37" s="646">
        <v>2.7</v>
      </c>
      <c r="AA37" s="646"/>
      <c r="AB37" s="646"/>
      <c r="AC37" s="646"/>
      <c r="AD37" s="647">
        <v>1080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816568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72864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14616</v>
      </c>
      <c r="CS37" s="621"/>
      <c r="CT37" s="621"/>
      <c r="CU37" s="621"/>
      <c r="CV37" s="621"/>
      <c r="CW37" s="621"/>
      <c r="CX37" s="621"/>
      <c r="CY37" s="622"/>
      <c r="CZ37" s="611">
        <v>0</v>
      </c>
      <c r="DA37" s="623"/>
      <c r="DB37" s="623"/>
      <c r="DC37" s="624"/>
      <c r="DD37" s="614">
        <v>14616</v>
      </c>
      <c r="DE37" s="621"/>
      <c r="DF37" s="621"/>
      <c r="DG37" s="621"/>
      <c r="DH37" s="621"/>
      <c r="DI37" s="621"/>
      <c r="DJ37" s="621"/>
      <c r="DK37" s="622"/>
      <c r="DL37" s="614">
        <v>14489</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6569204</v>
      </c>
      <c r="S38" s="609"/>
      <c r="T38" s="609"/>
      <c r="U38" s="609"/>
      <c r="V38" s="609"/>
      <c r="W38" s="609"/>
      <c r="X38" s="609"/>
      <c r="Y38" s="610"/>
      <c r="Z38" s="646">
        <v>9.4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147049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15826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5257005</v>
      </c>
      <c r="CS38" s="609"/>
      <c r="CT38" s="609"/>
      <c r="CU38" s="609"/>
      <c r="CV38" s="609"/>
      <c r="CW38" s="609"/>
      <c r="CX38" s="609"/>
      <c r="CY38" s="610"/>
      <c r="CZ38" s="611">
        <v>8</v>
      </c>
      <c r="DA38" s="623"/>
      <c r="DB38" s="623"/>
      <c r="DC38" s="624"/>
      <c r="DD38" s="614">
        <v>4277203</v>
      </c>
      <c r="DE38" s="609"/>
      <c r="DF38" s="609"/>
      <c r="DG38" s="609"/>
      <c r="DH38" s="609"/>
      <c r="DI38" s="609"/>
      <c r="DJ38" s="609"/>
      <c r="DK38" s="610"/>
      <c r="DL38" s="614">
        <v>4176916</v>
      </c>
      <c r="DM38" s="609"/>
      <c r="DN38" s="609"/>
      <c r="DO38" s="609"/>
      <c r="DP38" s="609"/>
      <c r="DQ38" s="609"/>
      <c r="DR38" s="609"/>
      <c r="DS38" s="609"/>
      <c r="DT38" s="609"/>
      <c r="DU38" s="609"/>
      <c r="DV38" s="610"/>
      <c r="DW38" s="611">
        <v>13.1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23448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3496516</v>
      </c>
      <c r="CS39" s="621"/>
      <c r="CT39" s="621"/>
      <c r="CU39" s="621"/>
      <c r="CV39" s="621"/>
      <c r="CW39" s="621"/>
      <c r="CX39" s="621"/>
      <c r="CY39" s="622"/>
      <c r="CZ39" s="611">
        <v>5.3</v>
      </c>
      <c r="DA39" s="623"/>
      <c r="DB39" s="623"/>
      <c r="DC39" s="624"/>
      <c r="DD39" s="614">
        <v>3438938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129304</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207264</v>
      </c>
      <c r="CS40" s="609"/>
      <c r="CT40" s="609"/>
      <c r="CU40" s="609"/>
      <c r="CV40" s="609"/>
      <c r="CW40" s="609"/>
      <c r="CX40" s="609"/>
      <c r="CY40" s="610"/>
      <c r="CZ40" s="611">
        <v>0.3</v>
      </c>
      <c r="DA40" s="623"/>
      <c r="DB40" s="623"/>
      <c r="DC40" s="624"/>
      <c r="DD40" s="614">
        <v>100764</v>
      </c>
      <c r="DE40" s="609"/>
      <c r="DF40" s="609"/>
      <c r="DG40" s="609"/>
      <c r="DH40" s="609"/>
      <c r="DI40" s="609"/>
      <c r="DJ40" s="609"/>
      <c r="DK40" s="610"/>
      <c r="DL40" s="614">
        <v>71530</v>
      </c>
      <c r="DM40" s="609"/>
      <c r="DN40" s="609"/>
      <c r="DO40" s="609"/>
      <c r="DP40" s="609"/>
      <c r="DQ40" s="609"/>
      <c r="DR40" s="609"/>
      <c r="DS40" s="609"/>
      <c r="DT40" s="609"/>
      <c r="DU40" s="609"/>
      <c r="DV40" s="610"/>
      <c r="DW40" s="611">
        <v>0.2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69907065</v>
      </c>
      <c r="S41" s="633"/>
      <c r="T41" s="633"/>
      <c r="U41" s="633"/>
      <c r="V41" s="633"/>
      <c r="W41" s="633"/>
      <c r="X41" s="633"/>
      <c r="Y41" s="636"/>
      <c r="Z41" s="637">
        <v>100</v>
      </c>
      <c r="AA41" s="637"/>
      <c r="AB41" s="637"/>
      <c r="AC41" s="637"/>
      <c r="AD41" s="638">
        <v>31755597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927284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4329721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14904647</v>
      </c>
      <c r="CS42" s="621"/>
      <c r="CT42" s="621"/>
      <c r="CU42" s="621"/>
      <c r="CV42" s="621"/>
      <c r="CW42" s="621"/>
      <c r="CX42" s="621"/>
      <c r="CY42" s="622"/>
      <c r="CZ42" s="611">
        <v>22.6</v>
      </c>
      <c r="DA42" s="623"/>
      <c r="DB42" s="623"/>
      <c r="DC42" s="624"/>
      <c r="DD42" s="614">
        <v>3076448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209068</v>
      </c>
      <c r="CS43" s="621"/>
      <c r="CT43" s="621"/>
      <c r="CU43" s="621"/>
      <c r="CV43" s="621"/>
      <c r="CW43" s="621"/>
      <c r="CX43" s="621"/>
      <c r="CY43" s="622"/>
      <c r="CZ43" s="611">
        <v>0.3</v>
      </c>
      <c r="DA43" s="623"/>
      <c r="DB43" s="623"/>
      <c r="DC43" s="624"/>
      <c r="DD43" s="614">
        <v>194676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14904647</v>
      </c>
      <c r="CS44" s="609"/>
      <c r="CT44" s="609"/>
      <c r="CU44" s="609"/>
      <c r="CV44" s="609"/>
      <c r="CW44" s="609"/>
      <c r="CX44" s="609"/>
      <c r="CY44" s="610"/>
      <c r="CZ44" s="611">
        <v>22.6</v>
      </c>
      <c r="DA44" s="612"/>
      <c r="DB44" s="612"/>
      <c r="DC44" s="613"/>
      <c r="DD44" s="614">
        <v>3076448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7961168</v>
      </c>
      <c r="CS45" s="621"/>
      <c r="CT45" s="621"/>
      <c r="CU45" s="621"/>
      <c r="CV45" s="621"/>
      <c r="CW45" s="621"/>
      <c r="CX45" s="621"/>
      <c r="CY45" s="622"/>
      <c r="CZ45" s="611">
        <v>12.1</v>
      </c>
      <c r="DA45" s="623"/>
      <c r="DB45" s="623"/>
      <c r="DC45" s="624"/>
      <c r="DD45" s="614">
        <v>1308479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6886003</v>
      </c>
      <c r="CS46" s="609"/>
      <c r="CT46" s="609"/>
      <c r="CU46" s="609"/>
      <c r="CV46" s="609"/>
      <c r="CW46" s="609"/>
      <c r="CX46" s="609"/>
      <c r="CY46" s="610"/>
      <c r="CZ46" s="611">
        <v>10.4</v>
      </c>
      <c r="DA46" s="612"/>
      <c r="DB46" s="612"/>
      <c r="DC46" s="613"/>
      <c r="DD46" s="614">
        <v>1730293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66010466</v>
      </c>
      <c r="CS49" s="593"/>
      <c r="CT49" s="593"/>
      <c r="CU49" s="593"/>
      <c r="CV49" s="593"/>
      <c r="CW49" s="593"/>
      <c r="CX49" s="593"/>
      <c r="CY49" s="594"/>
      <c r="CZ49" s="595">
        <v>100</v>
      </c>
      <c r="DA49" s="596"/>
      <c r="DB49" s="596"/>
      <c r="DC49" s="597"/>
      <c r="DD49" s="598">
        <v>39759098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XRSHkFxYU+OlMPLUjvCb0+OyZG8WO3gKYJLksQY33BsqtcAOM8OXwBXutLjFg5YrCErpR5ML40q3Qa54Qigfw==" saltValue="O31YOoavecigq604rmrY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69958</v>
      </c>
      <c r="R7" s="1090"/>
      <c r="S7" s="1090"/>
      <c r="T7" s="1090"/>
      <c r="U7" s="1090"/>
      <c r="V7" s="1090">
        <v>66062</v>
      </c>
      <c r="W7" s="1090"/>
      <c r="X7" s="1090"/>
      <c r="Y7" s="1090"/>
      <c r="Z7" s="1090"/>
      <c r="AA7" s="1090">
        <v>3897</v>
      </c>
      <c r="AB7" s="1090"/>
      <c r="AC7" s="1090"/>
      <c r="AD7" s="1090"/>
      <c r="AE7" s="1091"/>
      <c r="AF7" s="1092">
        <v>3625</v>
      </c>
      <c r="AG7" s="1093"/>
      <c r="AH7" s="1093"/>
      <c r="AI7" s="1093"/>
      <c r="AJ7" s="1094"/>
      <c r="AK7" s="1095">
        <v>3902</v>
      </c>
      <c r="AL7" s="1096"/>
      <c r="AM7" s="1096"/>
      <c r="AN7" s="1096"/>
      <c r="AO7" s="1096"/>
      <c r="AP7" s="1096">
        <v>24932</v>
      </c>
      <c r="AQ7" s="1096"/>
      <c r="AR7" s="1096"/>
      <c r="AS7" s="1096"/>
      <c r="AT7" s="1096"/>
      <c r="AU7" s="1097" t="s">
        <v>545</v>
      </c>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2262</v>
      </c>
      <c r="CI7" s="1084"/>
      <c r="CJ7" s="1084"/>
      <c r="CK7" s="1084"/>
      <c r="CL7" s="1085"/>
      <c r="CM7" s="1083">
        <v>3933</v>
      </c>
      <c r="CN7" s="1084"/>
      <c r="CO7" s="1084"/>
      <c r="CP7" s="1084"/>
      <c r="CQ7" s="1085"/>
      <c r="CR7" s="1083">
        <v>5</v>
      </c>
      <c r="CS7" s="1084"/>
      <c r="CT7" s="1084"/>
      <c r="CU7" s="1084"/>
      <c r="CV7" s="1085"/>
      <c r="CW7" s="1083" t="s">
        <v>547</v>
      </c>
      <c r="CX7" s="1084"/>
      <c r="CY7" s="1084"/>
      <c r="CZ7" s="1084"/>
      <c r="DA7" s="1085"/>
      <c r="DB7" s="1083" t="s">
        <v>547</v>
      </c>
      <c r="DC7" s="1084"/>
      <c r="DD7" s="1084"/>
      <c r="DE7" s="1084"/>
      <c r="DF7" s="1085"/>
      <c r="DG7" s="1083" t="s">
        <v>547</v>
      </c>
      <c r="DH7" s="1084"/>
      <c r="DI7" s="1084"/>
      <c r="DJ7" s="1084"/>
      <c r="DK7" s="1085"/>
      <c r="DL7" s="1083" t="s">
        <v>547</v>
      </c>
      <c r="DM7" s="1084"/>
      <c r="DN7" s="1084"/>
      <c r="DO7" s="1084"/>
      <c r="DP7" s="1085"/>
      <c r="DQ7" s="1083" t="s">
        <v>547</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555</v>
      </c>
      <c r="BT8" s="980"/>
      <c r="BU8" s="980"/>
      <c r="BV8" s="980"/>
      <c r="BW8" s="980"/>
      <c r="BX8" s="980"/>
      <c r="BY8" s="980"/>
      <c r="BZ8" s="980"/>
      <c r="CA8" s="980"/>
      <c r="CB8" s="980"/>
      <c r="CC8" s="980"/>
      <c r="CD8" s="980"/>
      <c r="CE8" s="980"/>
      <c r="CF8" s="980"/>
      <c r="CG8" s="1001"/>
      <c r="CH8" s="976">
        <v>-1</v>
      </c>
      <c r="CI8" s="977"/>
      <c r="CJ8" s="977"/>
      <c r="CK8" s="977"/>
      <c r="CL8" s="978"/>
      <c r="CM8" s="976">
        <v>7</v>
      </c>
      <c r="CN8" s="977"/>
      <c r="CO8" s="977"/>
      <c r="CP8" s="977"/>
      <c r="CQ8" s="978"/>
      <c r="CR8" s="976">
        <v>7</v>
      </c>
      <c r="CS8" s="977"/>
      <c r="CT8" s="977"/>
      <c r="CU8" s="977"/>
      <c r="CV8" s="978"/>
      <c r="CW8" s="976" t="s">
        <v>547</v>
      </c>
      <c r="CX8" s="977"/>
      <c r="CY8" s="977"/>
      <c r="CZ8" s="977"/>
      <c r="DA8" s="978"/>
      <c r="DB8" s="976" t="s">
        <v>547</v>
      </c>
      <c r="DC8" s="977"/>
      <c r="DD8" s="977"/>
      <c r="DE8" s="977"/>
      <c r="DF8" s="978"/>
      <c r="DG8" s="976" t="s">
        <v>547</v>
      </c>
      <c r="DH8" s="977"/>
      <c r="DI8" s="977"/>
      <c r="DJ8" s="977"/>
      <c r="DK8" s="978"/>
      <c r="DL8" s="976" t="s">
        <v>547</v>
      </c>
      <c r="DM8" s="977"/>
      <c r="DN8" s="977"/>
      <c r="DO8" s="977"/>
      <c r="DP8" s="978"/>
      <c r="DQ8" s="976" t="s">
        <v>547</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556</v>
      </c>
      <c r="BT9" s="980"/>
      <c r="BU9" s="980"/>
      <c r="BV9" s="980"/>
      <c r="BW9" s="980"/>
      <c r="BX9" s="980"/>
      <c r="BY9" s="980"/>
      <c r="BZ9" s="980"/>
      <c r="CA9" s="980"/>
      <c r="CB9" s="980"/>
      <c r="CC9" s="980"/>
      <c r="CD9" s="980"/>
      <c r="CE9" s="980"/>
      <c r="CF9" s="980"/>
      <c r="CG9" s="1001"/>
      <c r="CH9" s="976">
        <v>4</v>
      </c>
      <c r="CI9" s="977"/>
      <c r="CJ9" s="977"/>
      <c r="CK9" s="977"/>
      <c r="CL9" s="978"/>
      <c r="CM9" s="976">
        <v>32</v>
      </c>
      <c r="CN9" s="977"/>
      <c r="CO9" s="977"/>
      <c r="CP9" s="977"/>
      <c r="CQ9" s="978"/>
      <c r="CR9" s="976">
        <v>5</v>
      </c>
      <c r="CS9" s="977"/>
      <c r="CT9" s="977"/>
      <c r="CU9" s="977"/>
      <c r="CV9" s="978"/>
      <c r="CW9" s="976">
        <v>46</v>
      </c>
      <c r="CX9" s="977"/>
      <c r="CY9" s="977"/>
      <c r="CZ9" s="977"/>
      <c r="DA9" s="978"/>
      <c r="DB9" s="976" t="s">
        <v>547</v>
      </c>
      <c r="DC9" s="977"/>
      <c r="DD9" s="977"/>
      <c r="DE9" s="977"/>
      <c r="DF9" s="978"/>
      <c r="DG9" s="976" t="s">
        <v>547</v>
      </c>
      <c r="DH9" s="977"/>
      <c r="DI9" s="977"/>
      <c r="DJ9" s="977"/>
      <c r="DK9" s="978"/>
      <c r="DL9" s="976" t="s">
        <v>547</v>
      </c>
      <c r="DM9" s="977"/>
      <c r="DN9" s="977"/>
      <c r="DO9" s="977"/>
      <c r="DP9" s="978"/>
      <c r="DQ9" s="976" t="s">
        <v>547</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f>+Q7</f>
        <v>69958</v>
      </c>
      <c r="R23" s="1048"/>
      <c r="S23" s="1048"/>
      <c r="T23" s="1048"/>
      <c r="U23" s="1048"/>
      <c r="V23" s="1048">
        <f>+V7</f>
        <v>66062</v>
      </c>
      <c r="W23" s="1048"/>
      <c r="X23" s="1048"/>
      <c r="Y23" s="1048"/>
      <c r="Z23" s="1048"/>
      <c r="AA23" s="1048">
        <f>+AA7</f>
        <v>3897</v>
      </c>
      <c r="AB23" s="1048"/>
      <c r="AC23" s="1048"/>
      <c r="AD23" s="1048"/>
      <c r="AE23" s="1055"/>
      <c r="AF23" s="1056">
        <v>3625</v>
      </c>
      <c r="AG23" s="1048"/>
      <c r="AH23" s="1048"/>
      <c r="AI23" s="1048"/>
      <c r="AJ23" s="1057"/>
      <c r="AK23" s="1058"/>
      <c r="AL23" s="1059"/>
      <c r="AM23" s="1059"/>
      <c r="AN23" s="1059"/>
      <c r="AO23" s="1059"/>
      <c r="AP23" s="1048">
        <f>+AP7</f>
        <v>24932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13437</v>
      </c>
      <c r="R28" s="1038"/>
      <c r="S28" s="1038"/>
      <c r="T28" s="1038"/>
      <c r="U28" s="1038"/>
      <c r="V28" s="1038">
        <v>13247</v>
      </c>
      <c r="W28" s="1038"/>
      <c r="X28" s="1038"/>
      <c r="Y28" s="1038"/>
      <c r="Z28" s="1038"/>
      <c r="AA28" s="1038">
        <v>190</v>
      </c>
      <c r="AB28" s="1038"/>
      <c r="AC28" s="1038"/>
      <c r="AD28" s="1038"/>
      <c r="AE28" s="1039"/>
      <c r="AF28" s="1040">
        <v>190</v>
      </c>
      <c r="AG28" s="1038"/>
      <c r="AH28" s="1038"/>
      <c r="AI28" s="1038"/>
      <c r="AJ28" s="1041"/>
      <c r="AK28" s="1029">
        <v>927</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t="s">
        <v>546</v>
      </c>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13289</v>
      </c>
      <c r="R29" s="1026"/>
      <c r="S29" s="1026"/>
      <c r="T29" s="1026"/>
      <c r="U29" s="1026"/>
      <c r="V29" s="1026">
        <v>12883</v>
      </c>
      <c r="W29" s="1026"/>
      <c r="X29" s="1026"/>
      <c r="Y29" s="1026"/>
      <c r="Z29" s="1026"/>
      <c r="AA29" s="1026">
        <v>407</v>
      </c>
      <c r="AB29" s="1026"/>
      <c r="AC29" s="1026"/>
      <c r="AD29" s="1026"/>
      <c r="AE29" s="1027"/>
      <c r="AF29" s="1022">
        <v>407</v>
      </c>
      <c r="AG29" s="1023"/>
      <c r="AH29" s="1023"/>
      <c r="AI29" s="1023"/>
      <c r="AJ29" s="1024"/>
      <c r="AK29" s="967">
        <v>1985</v>
      </c>
      <c r="AL29" s="958"/>
      <c r="AM29" s="958"/>
      <c r="AN29" s="958"/>
      <c r="AO29" s="958"/>
      <c r="AP29" s="958" t="s">
        <v>547</v>
      </c>
      <c r="AQ29" s="958"/>
      <c r="AR29" s="958"/>
      <c r="AS29" s="958"/>
      <c r="AT29" s="958"/>
      <c r="AU29" s="958" t="s">
        <v>547</v>
      </c>
      <c r="AV29" s="958"/>
      <c r="AW29" s="958"/>
      <c r="AX29" s="958"/>
      <c r="AY29" s="958"/>
      <c r="AZ29" s="1028" t="s">
        <v>547</v>
      </c>
      <c r="BA29" s="1028"/>
      <c r="BB29" s="1028"/>
      <c r="BC29" s="1028"/>
      <c r="BD29" s="1028"/>
      <c r="BE29" s="959" t="s">
        <v>548</v>
      </c>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4459</v>
      </c>
      <c r="R30" s="1026"/>
      <c r="S30" s="1026"/>
      <c r="T30" s="1026"/>
      <c r="U30" s="1026"/>
      <c r="V30" s="1026">
        <v>4384</v>
      </c>
      <c r="W30" s="1026"/>
      <c r="X30" s="1026"/>
      <c r="Y30" s="1026"/>
      <c r="Z30" s="1026"/>
      <c r="AA30" s="1026">
        <v>75</v>
      </c>
      <c r="AB30" s="1026"/>
      <c r="AC30" s="1026"/>
      <c r="AD30" s="1026"/>
      <c r="AE30" s="1027"/>
      <c r="AF30" s="1022">
        <v>75</v>
      </c>
      <c r="AG30" s="1023"/>
      <c r="AH30" s="1023"/>
      <c r="AI30" s="1023"/>
      <c r="AJ30" s="1024"/>
      <c r="AK30" s="967">
        <v>447</v>
      </c>
      <c r="AL30" s="958"/>
      <c r="AM30" s="958"/>
      <c r="AN30" s="958"/>
      <c r="AO30" s="958"/>
      <c r="AP30" s="958" t="s">
        <v>547</v>
      </c>
      <c r="AQ30" s="958"/>
      <c r="AR30" s="958"/>
      <c r="AS30" s="958"/>
      <c r="AT30" s="958"/>
      <c r="AU30" s="958" t="s">
        <v>547</v>
      </c>
      <c r="AV30" s="958"/>
      <c r="AW30" s="958"/>
      <c r="AX30" s="958"/>
      <c r="AY30" s="958"/>
      <c r="AZ30" s="1028" t="s">
        <v>547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2620</v>
      </c>
      <c r="R31" s="1026"/>
      <c r="S31" s="1026"/>
      <c r="T31" s="1026"/>
      <c r="U31" s="1026"/>
      <c r="V31" s="1026">
        <v>2174</v>
      </c>
      <c r="W31" s="1026"/>
      <c r="X31" s="1026"/>
      <c r="Y31" s="1026"/>
      <c r="Z31" s="1026"/>
      <c r="AA31" s="1026">
        <v>446</v>
      </c>
      <c r="AB31" s="1026"/>
      <c r="AC31" s="1026"/>
      <c r="AD31" s="1026"/>
      <c r="AE31" s="1027"/>
      <c r="AF31" s="1022">
        <v>1637</v>
      </c>
      <c r="AG31" s="1023"/>
      <c r="AH31" s="1023"/>
      <c r="AI31" s="1023"/>
      <c r="AJ31" s="1024"/>
      <c r="AK31" s="967">
        <v>147</v>
      </c>
      <c r="AL31" s="958"/>
      <c r="AM31" s="958"/>
      <c r="AN31" s="958"/>
      <c r="AO31" s="958"/>
      <c r="AP31" s="958">
        <v>170</v>
      </c>
      <c r="AQ31" s="958"/>
      <c r="AR31" s="958"/>
      <c r="AS31" s="958"/>
      <c r="AT31" s="958"/>
      <c r="AU31" s="958">
        <v>26</v>
      </c>
      <c r="AV31" s="958"/>
      <c r="AW31" s="958"/>
      <c r="AX31" s="958"/>
      <c r="AY31" s="958"/>
      <c r="AZ31" s="1028" t="s">
        <v>547</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2804</v>
      </c>
      <c r="R32" s="1026"/>
      <c r="S32" s="1026"/>
      <c r="T32" s="1026"/>
      <c r="U32" s="1026"/>
      <c r="V32" s="1026">
        <v>2804</v>
      </c>
      <c r="W32" s="1026"/>
      <c r="X32" s="1026"/>
      <c r="Y32" s="1026"/>
      <c r="Z32" s="1026"/>
      <c r="AA32" s="1026" t="s">
        <v>547</v>
      </c>
      <c r="AB32" s="1026"/>
      <c r="AC32" s="1026"/>
      <c r="AD32" s="1026"/>
      <c r="AE32" s="1027"/>
      <c r="AF32" s="1022">
        <v>671</v>
      </c>
      <c r="AG32" s="1023"/>
      <c r="AH32" s="1023"/>
      <c r="AI32" s="1023"/>
      <c r="AJ32" s="1024"/>
      <c r="AK32" s="967">
        <v>817</v>
      </c>
      <c r="AL32" s="958"/>
      <c r="AM32" s="958"/>
      <c r="AN32" s="958"/>
      <c r="AO32" s="958"/>
      <c r="AP32" s="958">
        <v>18351</v>
      </c>
      <c r="AQ32" s="958"/>
      <c r="AR32" s="958"/>
      <c r="AS32" s="958"/>
      <c r="AT32" s="958"/>
      <c r="AU32" s="958">
        <v>9230</v>
      </c>
      <c r="AV32" s="958"/>
      <c r="AW32" s="958"/>
      <c r="AX32" s="958"/>
      <c r="AY32" s="958"/>
      <c r="AZ32" s="1028" t="s">
        <v>547</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2979</v>
      </c>
      <c r="AG63" s="946"/>
      <c r="AH63" s="946"/>
      <c r="AI63" s="946"/>
      <c r="AJ63" s="1009"/>
      <c r="AK63" s="1010"/>
      <c r="AL63" s="950"/>
      <c r="AM63" s="950"/>
      <c r="AN63" s="950"/>
      <c r="AO63" s="950"/>
      <c r="AP63" s="946">
        <f>+AP31+AP32</f>
        <v>18521</v>
      </c>
      <c r="AQ63" s="946"/>
      <c r="AR63" s="946"/>
      <c r="AS63" s="946"/>
      <c r="AT63" s="946"/>
      <c r="AU63" s="946">
        <f>+AU31+AU32</f>
        <v>9256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48</v>
      </c>
      <c r="R68" s="969"/>
      <c r="S68" s="969"/>
      <c r="T68" s="969"/>
      <c r="U68" s="969"/>
      <c r="V68" s="969">
        <v>34</v>
      </c>
      <c r="W68" s="969"/>
      <c r="X68" s="969"/>
      <c r="Y68" s="969"/>
      <c r="Z68" s="969"/>
      <c r="AA68" s="969">
        <v>14</v>
      </c>
      <c r="AB68" s="969"/>
      <c r="AC68" s="969"/>
      <c r="AD68" s="969"/>
      <c r="AE68" s="969"/>
      <c r="AF68" s="969">
        <v>14</v>
      </c>
      <c r="AG68" s="969"/>
      <c r="AH68" s="969"/>
      <c r="AI68" s="969"/>
      <c r="AJ68" s="969"/>
      <c r="AK68" s="969" t="s">
        <v>547</v>
      </c>
      <c r="AL68" s="969"/>
      <c r="AM68" s="969"/>
      <c r="AN68" s="969"/>
      <c r="AO68" s="969"/>
      <c r="AP68" s="969" t="s">
        <v>547</v>
      </c>
      <c r="AQ68" s="969"/>
      <c r="AR68" s="969"/>
      <c r="AS68" s="969"/>
      <c r="AT68" s="969"/>
      <c r="AU68" s="969" t="s">
        <v>547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550</v>
      </c>
      <c r="C69" s="962"/>
      <c r="D69" s="962"/>
      <c r="E69" s="962"/>
      <c r="F69" s="962"/>
      <c r="G69" s="962"/>
      <c r="H69" s="962"/>
      <c r="I69" s="962"/>
      <c r="J69" s="962"/>
      <c r="K69" s="962"/>
      <c r="L69" s="962"/>
      <c r="M69" s="962"/>
      <c r="N69" s="962"/>
      <c r="O69" s="962"/>
      <c r="P69" s="963"/>
      <c r="Q69" s="964">
        <v>65</v>
      </c>
      <c r="R69" s="958"/>
      <c r="S69" s="958"/>
      <c r="T69" s="958"/>
      <c r="U69" s="958"/>
      <c r="V69" s="958">
        <v>60</v>
      </c>
      <c r="W69" s="958"/>
      <c r="X69" s="958"/>
      <c r="Y69" s="958"/>
      <c r="Z69" s="958"/>
      <c r="AA69" s="958">
        <v>5</v>
      </c>
      <c r="AB69" s="958"/>
      <c r="AC69" s="958"/>
      <c r="AD69" s="958"/>
      <c r="AE69" s="958"/>
      <c r="AF69" s="958">
        <v>5</v>
      </c>
      <c r="AG69" s="958"/>
      <c r="AH69" s="958"/>
      <c r="AI69" s="958"/>
      <c r="AJ69" s="958"/>
      <c r="AK69" s="958" t="s">
        <v>547</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551</v>
      </c>
      <c r="C70" s="962"/>
      <c r="D70" s="962"/>
      <c r="E70" s="962"/>
      <c r="F70" s="962"/>
      <c r="G70" s="962"/>
      <c r="H70" s="962"/>
      <c r="I70" s="962"/>
      <c r="J70" s="962"/>
      <c r="K70" s="962"/>
      <c r="L70" s="962"/>
      <c r="M70" s="962"/>
      <c r="N70" s="962"/>
      <c r="O70" s="962"/>
      <c r="P70" s="963"/>
      <c r="Q70" s="964">
        <v>7912</v>
      </c>
      <c r="R70" s="958"/>
      <c r="S70" s="958"/>
      <c r="T70" s="958"/>
      <c r="U70" s="958"/>
      <c r="V70" s="958">
        <v>7612</v>
      </c>
      <c r="W70" s="958"/>
      <c r="X70" s="958"/>
      <c r="Y70" s="958"/>
      <c r="Z70" s="958"/>
      <c r="AA70" s="958">
        <v>300</v>
      </c>
      <c r="AB70" s="958"/>
      <c r="AC70" s="958"/>
      <c r="AD70" s="958"/>
      <c r="AE70" s="958"/>
      <c r="AF70" s="958">
        <v>300</v>
      </c>
      <c r="AG70" s="958"/>
      <c r="AH70" s="958"/>
      <c r="AI70" s="958"/>
      <c r="AJ70" s="958"/>
      <c r="AK70" s="958" t="s">
        <v>547</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310</v>
      </c>
      <c r="R71" s="958"/>
      <c r="S71" s="958"/>
      <c r="T71" s="958"/>
      <c r="U71" s="958"/>
      <c r="V71" s="958">
        <v>281</v>
      </c>
      <c r="W71" s="958"/>
      <c r="X71" s="958"/>
      <c r="Y71" s="958"/>
      <c r="Z71" s="958"/>
      <c r="AA71" s="958">
        <v>29</v>
      </c>
      <c r="AB71" s="958"/>
      <c r="AC71" s="958"/>
      <c r="AD71" s="958"/>
      <c r="AE71" s="958"/>
      <c r="AF71" s="958">
        <v>29</v>
      </c>
      <c r="AG71" s="958"/>
      <c r="AH71" s="958"/>
      <c r="AI71" s="958"/>
      <c r="AJ71" s="958"/>
      <c r="AK71" s="958" t="s">
        <v>547</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304568</v>
      </c>
      <c r="R72" s="958"/>
      <c r="S72" s="958"/>
      <c r="T72" s="958"/>
      <c r="U72" s="958"/>
      <c r="V72" s="958">
        <v>293091</v>
      </c>
      <c r="W72" s="958"/>
      <c r="X72" s="958"/>
      <c r="Y72" s="958"/>
      <c r="Z72" s="958"/>
      <c r="AA72" s="958">
        <v>11478</v>
      </c>
      <c r="AB72" s="958"/>
      <c r="AC72" s="958"/>
      <c r="AD72" s="958"/>
      <c r="AE72" s="958"/>
      <c r="AF72" s="958">
        <v>11478</v>
      </c>
      <c r="AG72" s="958"/>
      <c r="AH72" s="958"/>
      <c r="AI72" s="958"/>
      <c r="AJ72" s="958"/>
      <c r="AK72" s="958" t="s">
        <v>547</v>
      </c>
      <c r="AL72" s="958"/>
      <c r="AM72" s="958"/>
      <c r="AN72" s="958"/>
      <c r="AO72" s="958"/>
      <c r="AP72" s="958" t="s">
        <v>547</v>
      </c>
      <c r="AQ72" s="958"/>
      <c r="AR72" s="958"/>
      <c r="AS72" s="958"/>
      <c r="AT72" s="958"/>
      <c r="AU72" s="958" t="s">
        <v>547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+AF68+AF69+AF70+AF71+AF72</f>
        <v>11826</v>
      </c>
      <c r="AG88" s="946"/>
      <c r="AH88" s="946"/>
      <c r="AI88" s="946"/>
      <c r="AJ88" s="946"/>
      <c r="AK88" s="950"/>
      <c r="AL88" s="950"/>
      <c r="AM88" s="950"/>
      <c r="AN88" s="950"/>
      <c r="AO88" s="950"/>
      <c r="AP88" s="946" t="s">
        <v>547</v>
      </c>
      <c r="AQ88" s="946"/>
      <c r="AR88" s="946"/>
      <c r="AS88" s="946"/>
      <c r="AT88" s="946"/>
      <c r="AU88" s="946" t="s">
        <v>547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+CR7+CR8+CR9</f>
        <v>17</v>
      </c>
      <c r="CS102" s="940"/>
      <c r="CT102" s="940"/>
      <c r="CU102" s="940"/>
      <c r="CV102" s="941"/>
      <c r="CW102" s="939">
        <f>+CW9</f>
        <v>46</v>
      </c>
      <c r="CX102" s="940"/>
      <c r="CY102" s="940"/>
      <c r="CZ102" s="940"/>
      <c r="DA102" s="941"/>
      <c r="DB102" s="939" t="s">
        <v>547</v>
      </c>
      <c r="DC102" s="940"/>
      <c r="DD102" s="940"/>
      <c r="DE102" s="940"/>
      <c r="DF102" s="941"/>
      <c r="DG102" s="939" t="s">
        <v>547</v>
      </c>
      <c r="DH102" s="940"/>
      <c r="DI102" s="940"/>
      <c r="DJ102" s="940"/>
      <c r="DK102" s="941"/>
      <c r="DL102" s="939" t="s">
        <v>547</v>
      </c>
      <c r="DM102" s="940"/>
      <c r="DN102" s="940"/>
      <c r="DO102" s="940"/>
      <c r="DP102" s="941"/>
      <c r="DQ102" s="939" t="s">
        <v>547</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5404954</v>
      </c>
      <c r="AB110" s="876"/>
      <c r="AC110" s="876"/>
      <c r="AD110" s="876"/>
      <c r="AE110" s="877"/>
      <c r="AF110" s="878">
        <v>4852657</v>
      </c>
      <c r="AG110" s="876"/>
      <c r="AH110" s="876"/>
      <c r="AI110" s="876"/>
      <c r="AJ110" s="877"/>
      <c r="AK110" s="878">
        <v>3900995</v>
      </c>
      <c r="AL110" s="876"/>
      <c r="AM110" s="876"/>
      <c r="AN110" s="876"/>
      <c r="AO110" s="877"/>
      <c r="AP110" s="879">
        <v>14.3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21841125</v>
      </c>
      <c r="BR110" s="829"/>
      <c r="BS110" s="829"/>
      <c r="BT110" s="829"/>
      <c r="BU110" s="829"/>
      <c r="BV110" s="829">
        <v>22210935</v>
      </c>
      <c r="BW110" s="829"/>
      <c r="BX110" s="829"/>
      <c r="BY110" s="829"/>
      <c r="BZ110" s="829"/>
      <c r="CA110" s="829">
        <v>24932245</v>
      </c>
      <c r="CB110" s="829"/>
      <c r="CC110" s="829"/>
      <c r="CD110" s="829"/>
      <c r="CE110" s="829"/>
      <c r="CF110" s="853">
        <v>91.5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585924</v>
      </c>
      <c r="BR111" s="804"/>
      <c r="BS111" s="804"/>
      <c r="BT111" s="804"/>
      <c r="BU111" s="804"/>
      <c r="BV111" s="804">
        <v>497473</v>
      </c>
      <c r="BW111" s="804"/>
      <c r="BX111" s="804"/>
      <c r="BY111" s="804"/>
      <c r="BZ111" s="804"/>
      <c r="CA111" s="804">
        <v>313638</v>
      </c>
      <c r="CB111" s="804"/>
      <c r="CC111" s="804"/>
      <c r="CD111" s="804"/>
      <c r="CE111" s="804"/>
      <c r="CF111" s="862">
        <v>1.2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9693747</v>
      </c>
      <c r="BR112" s="804"/>
      <c r="BS112" s="804"/>
      <c r="BT112" s="804"/>
      <c r="BU112" s="804"/>
      <c r="BV112" s="804">
        <v>9093806</v>
      </c>
      <c r="BW112" s="804"/>
      <c r="BX112" s="804"/>
      <c r="BY112" s="804"/>
      <c r="BZ112" s="804"/>
      <c r="CA112" s="804">
        <v>9256631</v>
      </c>
      <c r="CB112" s="804"/>
      <c r="CC112" s="804"/>
      <c r="CD112" s="804"/>
      <c r="CE112" s="804"/>
      <c r="CF112" s="862">
        <v>34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578762</v>
      </c>
      <c r="AB113" s="906"/>
      <c r="AC113" s="906"/>
      <c r="AD113" s="906"/>
      <c r="AE113" s="907"/>
      <c r="AF113" s="908">
        <v>638529</v>
      </c>
      <c r="AG113" s="906"/>
      <c r="AH113" s="906"/>
      <c r="AI113" s="906"/>
      <c r="AJ113" s="907"/>
      <c r="AK113" s="908">
        <v>685708</v>
      </c>
      <c r="AL113" s="906"/>
      <c r="AM113" s="906"/>
      <c r="AN113" s="906"/>
      <c r="AO113" s="907"/>
      <c r="AP113" s="909">
        <v>2.5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6638527</v>
      </c>
      <c r="BR114" s="804"/>
      <c r="BS114" s="804"/>
      <c r="BT114" s="804"/>
      <c r="BU114" s="804"/>
      <c r="BV114" s="804">
        <v>6588911</v>
      </c>
      <c r="BW114" s="804"/>
      <c r="BX114" s="804"/>
      <c r="BY114" s="804"/>
      <c r="BZ114" s="804"/>
      <c r="CA114" s="804">
        <v>6656056</v>
      </c>
      <c r="CB114" s="804"/>
      <c r="CC114" s="804"/>
      <c r="CD114" s="804"/>
      <c r="CE114" s="804"/>
      <c r="CF114" s="862">
        <v>24.4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2080867</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585924</v>
      </c>
      <c r="DH115" s="767"/>
      <c r="DI115" s="767"/>
      <c r="DJ115" s="767"/>
      <c r="DK115" s="768"/>
      <c r="DL115" s="769">
        <v>497473</v>
      </c>
      <c r="DM115" s="767"/>
      <c r="DN115" s="767"/>
      <c r="DO115" s="767"/>
      <c r="DP115" s="768"/>
      <c r="DQ115" s="769">
        <v>313638</v>
      </c>
      <c r="DR115" s="767"/>
      <c r="DS115" s="767"/>
      <c r="DT115" s="767"/>
      <c r="DU115" s="768"/>
      <c r="DV115" s="811">
        <v>1.2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5983716</v>
      </c>
      <c r="AB117" s="890"/>
      <c r="AC117" s="890"/>
      <c r="AD117" s="890"/>
      <c r="AE117" s="891"/>
      <c r="AF117" s="892">
        <v>5491186</v>
      </c>
      <c r="AG117" s="890"/>
      <c r="AH117" s="890"/>
      <c r="AI117" s="890"/>
      <c r="AJ117" s="891"/>
      <c r="AK117" s="892">
        <v>4586703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40840190</v>
      </c>
      <c r="BR119" s="832"/>
      <c r="BS119" s="832"/>
      <c r="BT119" s="832"/>
      <c r="BU119" s="832"/>
      <c r="BV119" s="832">
        <v>38391125</v>
      </c>
      <c r="BW119" s="832"/>
      <c r="BX119" s="832"/>
      <c r="BY119" s="832"/>
      <c r="BZ119" s="832"/>
      <c r="CA119" s="832">
        <v>41158570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29598725</v>
      </c>
      <c r="BR120" s="829"/>
      <c r="BS120" s="829"/>
      <c r="BT120" s="829"/>
      <c r="BU120" s="829"/>
      <c r="BV120" s="829">
        <v>27714834</v>
      </c>
      <c r="BW120" s="829"/>
      <c r="BX120" s="829"/>
      <c r="BY120" s="829"/>
      <c r="BZ120" s="829"/>
      <c r="CA120" s="829">
        <v>27180879</v>
      </c>
      <c r="CB120" s="829"/>
      <c r="CC120" s="829"/>
      <c r="CD120" s="829"/>
      <c r="CE120" s="829"/>
      <c r="CF120" s="853">
        <v>99.8</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9684077</v>
      </c>
      <c r="DH120" s="829"/>
      <c r="DI120" s="829"/>
      <c r="DJ120" s="829"/>
      <c r="DK120" s="829"/>
      <c r="DL120" s="829">
        <v>9045498</v>
      </c>
      <c r="DM120" s="829"/>
      <c r="DN120" s="829"/>
      <c r="DO120" s="829"/>
      <c r="DP120" s="829"/>
      <c r="DQ120" s="829">
        <v>9230312</v>
      </c>
      <c r="DR120" s="829"/>
      <c r="DS120" s="829"/>
      <c r="DT120" s="829"/>
      <c r="DU120" s="829"/>
      <c r="DV120" s="830">
        <v>33.9</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19518363</v>
      </c>
      <c r="BR121" s="804"/>
      <c r="BS121" s="804"/>
      <c r="BT121" s="804"/>
      <c r="BU121" s="804"/>
      <c r="BV121" s="804">
        <v>21660902</v>
      </c>
      <c r="BW121" s="804"/>
      <c r="BX121" s="804"/>
      <c r="BY121" s="804"/>
      <c r="BZ121" s="804"/>
      <c r="CA121" s="804">
        <v>21173096</v>
      </c>
      <c r="CB121" s="804"/>
      <c r="CC121" s="804"/>
      <c r="CD121" s="804"/>
      <c r="CE121" s="804"/>
      <c r="CF121" s="862">
        <v>77.7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9670</v>
      </c>
      <c r="DH121" s="804"/>
      <c r="DI121" s="804"/>
      <c r="DJ121" s="804"/>
      <c r="DK121" s="804"/>
      <c r="DL121" s="804">
        <v>48308</v>
      </c>
      <c r="DM121" s="804"/>
      <c r="DN121" s="804"/>
      <c r="DO121" s="804"/>
      <c r="DP121" s="804"/>
      <c r="DQ121" s="804">
        <v>26319</v>
      </c>
      <c r="DR121" s="804"/>
      <c r="DS121" s="804"/>
      <c r="DT121" s="804"/>
      <c r="DU121" s="804"/>
      <c r="DV121" s="781">
        <v>0.1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38246353</v>
      </c>
      <c r="BR122" s="832"/>
      <c r="BS122" s="832"/>
      <c r="BT122" s="832"/>
      <c r="BU122" s="832"/>
      <c r="BV122" s="832">
        <v>37951241</v>
      </c>
      <c r="BW122" s="832"/>
      <c r="BX122" s="832"/>
      <c r="BY122" s="832"/>
      <c r="BZ122" s="832"/>
      <c r="CA122" s="832">
        <v>37760697</v>
      </c>
      <c r="CB122" s="832"/>
      <c r="CC122" s="832"/>
      <c r="CD122" s="832"/>
      <c r="CE122" s="832"/>
      <c r="CF122" s="833">
        <v>138.6</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87363441</v>
      </c>
      <c r="BR123" s="820"/>
      <c r="BS123" s="820"/>
      <c r="BT123" s="820"/>
      <c r="BU123" s="820"/>
      <c r="BV123" s="820">
        <v>87326977</v>
      </c>
      <c r="BW123" s="820"/>
      <c r="BX123" s="820"/>
      <c r="BY123" s="820"/>
      <c r="BZ123" s="820"/>
      <c r="CA123" s="820">
        <v>86114672</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v>2080867</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1028019</v>
      </c>
      <c r="AB128" s="788"/>
      <c r="AC128" s="788"/>
      <c r="AD128" s="788"/>
      <c r="AE128" s="789"/>
      <c r="AF128" s="790">
        <v>1003882</v>
      </c>
      <c r="AG128" s="788"/>
      <c r="AH128" s="788"/>
      <c r="AI128" s="788"/>
      <c r="AJ128" s="789"/>
      <c r="AK128" s="790">
        <v>959712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11.79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29291239</v>
      </c>
      <c r="AB129" s="767"/>
      <c r="AC129" s="767"/>
      <c r="AD129" s="767"/>
      <c r="AE129" s="768"/>
      <c r="AF129" s="769">
        <v>29861631</v>
      </c>
      <c r="AG129" s="767"/>
      <c r="AH129" s="767"/>
      <c r="AI129" s="767"/>
      <c r="AJ129" s="768"/>
      <c r="AK129" s="769">
        <v>30443252</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16.79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3611073</v>
      </c>
      <c r="AB130" s="767"/>
      <c r="AC130" s="767"/>
      <c r="AD130" s="767"/>
      <c r="AE130" s="768"/>
      <c r="AF130" s="769">
        <v>3437642</v>
      </c>
      <c r="AG130" s="767"/>
      <c r="AH130" s="767"/>
      <c r="AI130" s="767"/>
      <c r="AJ130" s="768"/>
      <c r="AK130" s="769">
        <v>3201984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25680166</v>
      </c>
      <c r="AB131" s="751"/>
      <c r="AC131" s="751"/>
      <c r="AD131" s="751"/>
      <c r="AE131" s="752"/>
      <c r="AF131" s="753">
        <v>26423989</v>
      </c>
      <c r="AG131" s="751"/>
      <c r="AH131" s="751"/>
      <c r="AI131" s="751"/>
      <c r="AJ131" s="752"/>
      <c r="AK131" s="753">
        <v>27241268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5.2360409199999998</v>
      </c>
      <c r="AB132" s="732"/>
      <c r="AC132" s="732"/>
      <c r="AD132" s="732"/>
      <c r="AE132" s="733"/>
      <c r="AF132" s="734">
        <v>3.9723828220000001</v>
      </c>
      <c r="AG132" s="732"/>
      <c r="AH132" s="732"/>
      <c r="AI132" s="732"/>
      <c r="AJ132" s="733"/>
      <c r="AK132" s="734">
        <v>1.560158653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5.6</v>
      </c>
      <c r="AB133" s="711"/>
      <c r="AC133" s="711"/>
      <c r="AD133" s="711"/>
      <c r="AE133" s="712"/>
      <c r="AF133" s="710">
        <v>4.7</v>
      </c>
      <c r="AG133" s="711"/>
      <c r="AH133" s="711"/>
      <c r="AI133" s="711"/>
      <c r="AJ133" s="712"/>
      <c r="AK133" s="710">
        <v>3.5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XY/6C+jAyBUkwqmVmHDzHbRVuNB1PhfTlb1KUhJKoSpRyh0lna/kN+GQ6DtKtlee7FnhJeNCCzSs2RxGK6y4w==" saltValue="emZ5UHWtGI79wr70rxwS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q9iI74iJvFq/t93UygL2Zbrt09flFZDveQdc3P8nvnmZLcdjCICDNJ3ldp0Q1Yoy+1lVnap9zB7u1YcExMiPg==" saltValue="ynBzJgdCiN1gYL7i35P1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gqbR3XM1JCPYo+MzAisVL2hU5aBD95W8jy2R/HRVgNsNHonepmiYMIfkb8ZvQ9ZHI36JiJ0lI5QyVwmvgy74g==" saltValue="fLMIXlYLPZZEIMEvhpE2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8832614</v>
      </c>
      <c r="AP9" s="262">
        <v>61255</v>
      </c>
      <c r="AQ9" s="263">
        <v>74190</v>
      </c>
      <c r="AR9" s="264">
        <v>-17.399999999999999</v>
      </c>
    </row>
    <row r="10" spans="1:46" ht="13.5" customHeight="1" x14ac:dyDescent="0.15">
      <c r="A10" s="247"/>
      <c r="AK10" s="1117" t="s">
        <v>483</v>
      </c>
      <c r="AL10" s="1118"/>
      <c r="AM10" s="1118"/>
      <c r="AN10" s="1119"/>
      <c r="AO10" s="265">
        <v>3579</v>
      </c>
      <c r="AP10" s="265">
        <v>25</v>
      </c>
      <c r="AQ10" s="266">
        <v>4494</v>
      </c>
      <c r="AR10" s="267">
        <v>-99.4</v>
      </c>
    </row>
    <row r="11" spans="1:46" ht="13.5" customHeight="1" x14ac:dyDescent="0.15">
      <c r="A11" s="247"/>
      <c r="AK11" s="1117" t="s">
        <v>484</v>
      </c>
      <c r="AL11" s="1118"/>
      <c r="AM11" s="1118"/>
      <c r="AN11" s="1119"/>
      <c r="AO11" s="265">
        <v>1443</v>
      </c>
      <c r="AP11" s="265">
        <v>10</v>
      </c>
      <c r="AQ11" s="266">
        <v>2274</v>
      </c>
      <c r="AR11" s="267">
        <v>-99.6</v>
      </c>
    </row>
    <row r="12" spans="1:46" ht="13.5" customHeight="1" x14ac:dyDescent="0.15">
      <c r="A12" s="247"/>
      <c r="AK12" s="1117" t="s">
        <v>485</v>
      </c>
      <c r="AL12" s="1118"/>
      <c r="AM12" s="1118"/>
      <c r="AN12" s="1119"/>
      <c r="AO12" s="265" t="s">
        <v>486</v>
      </c>
      <c r="AP12" s="265" t="s">
        <v>486</v>
      </c>
      <c r="AQ12" s="266">
        <v>23</v>
      </c>
      <c r="AR12" s="267" t="s">
        <v>486</v>
      </c>
    </row>
    <row r="13" spans="1:46" ht="13.5" customHeight="1" x14ac:dyDescent="0.15">
      <c r="A13" s="247"/>
      <c r="AK13" s="1117" t="s">
        <v>487</v>
      </c>
      <c r="AL13" s="1118"/>
      <c r="AM13" s="1118"/>
      <c r="AN13" s="1119"/>
      <c r="AO13" s="265">
        <v>313136</v>
      </c>
      <c r="AP13" s="265">
        <v>2172</v>
      </c>
      <c r="AQ13" s="266">
        <v>2538</v>
      </c>
      <c r="AR13" s="267">
        <v>-14.4</v>
      </c>
    </row>
    <row r="14" spans="1:46" ht="13.5" customHeight="1" x14ac:dyDescent="0.15">
      <c r="A14" s="247"/>
      <c r="AK14" s="1117" t="s">
        <v>488</v>
      </c>
      <c r="AL14" s="1118"/>
      <c r="AM14" s="1118"/>
      <c r="AN14" s="1119"/>
      <c r="AO14" s="265">
        <v>209068</v>
      </c>
      <c r="AP14" s="265">
        <v>1450</v>
      </c>
      <c r="AQ14" s="266">
        <v>2009</v>
      </c>
      <c r="AR14" s="267">
        <v>-27.8</v>
      </c>
    </row>
    <row r="15" spans="1:46" ht="13.5" customHeight="1" x14ac:dyDescent="0.15">
      <c r="A15" s="247"/>
      <c r="AK15" s="1120" t="s">
        <v>489</v>
      </c>
      <c r="AL15" s="1121"/>
      <c r="AM15" s="1121"/>
      <c r="AN15" s="1122"/>
      <c r="AO15" s="265">
        <v>-425095</v>
      </c>
      <c r="AP15" s="265">
        <v>-2948</v>
      </c>
      <c r="AQ15" s="266">
        <v>-4396</v>
      </c>
      <c r="AR15" s="267">
        <v>-32.9</v>
      </c>
    </row>
    <row r="16" spans="1:46" x14ac:dyDescent="0.15">
      <c r="A16" s="247"/>
      <c r="AK16" s="1120" t="s">
        <v>177</v>
      </c>
      <c r="AL16" s="1121"/>
      <c r="AM16" s="1121"/>
      <c r="AN16" s="1122"/>
      <c r="AO16" s="265">
        <v>8934745</v>
      </c>
      <c r="AP16" s="265">
        <v>61963</v>
      </c>
      <c r="AQ16" s="266">
        <v>81133</v>
      </c>
      <c r="AR16" s="267">
        <v>-23.6</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5.82</v>
      </c>
      <c r="AP21" s="278">
        <v>7.09</v>
      </c>
      <c r="AQ21" s="279">
        <v>-1.27</v>
      </c>
      <c r="AS21" s="280"/>
      <c r="AT21" s="276"/>
    </row>
    <row r="22" spans="1:46" s="248" customFormat="1" x14ac:dyDescent="0.15">
      <c r="A22" s="276"/>
      <c r="AK22" s="1123" t="s">
        <v>495</v>
      </c>
      <c r="AL22" s="1124"/>
      <c r="AM22" s="1124"/>
      <c r="AN22" s="1125"/>
      <c r="AO22" s="281">
        <v>100.3</v>
      </c>
      <c r="AP22" s="282">
        <v>99.1</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3900995</v>
      </c>
      <c r="AP32" s="291">
        <v>27054</v>
      </c>
      <c r="AQ32" s="292">
        <v>38069</v>
      </c>
      <c r="AR32" s="293">
        <v>-28.9</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685708</v>
      </c>
      <c r="AP35" s="291">
        <v>4755</v>
      </c>
      <c r="AQ35" s="292">
        <v>11274</v>
      </c>
      <c r="AR35" s="293">
        <v>-57.8</v>
      </c>
    </row>
    <row r="36" spans="1:46" ht="27" customHeight="1" x14ac:dyDescent="0.15">
      <c r="A36" s="247"/>
      <c r="AK36" s="1107" t="s">
        <v>503</v>
      </c>
      <c r="AL36" s="1108"/>
      <c r="AM36" s="1108"/>
      <c r="AN36" s="1109"/>
      <c r="AO36" s="291" t="s">
        <v>486</v>
      </c>
      <c r="AP36" s="291" t="s">
        <v>486</v>
      </c>
      <c r="AQ36" s="292">
        <v>1710</v>
      </c>
      <c r="AR36" s="293" t="s">
        <v>486</v>
      </c>
    </row>
    <row r="37" spans="1:46" ht="13.5" customHeight="1" x14ac:dyDescent="0.15">
      <c r="A37" s="247"/>
      <c r="AK37" s="1107" t="s">
        <v>504</v>
      </c>
      <c r="AL37" s="1108"/>
      <c r="AM37" s="1108"/>
      <c r="AN37" s="1109"/>
      <c r="AO37" s="291" t="s">
        <v>486</v>
      </c>
      <c r="AP37" s="291" t="s">
        <v>486</v>
      </c>
      <c r="AQ37" s="292">
        <v>731</v>
      </c>
      <c r="AR37" s="293" t="s">
        <v>486</v>
      </c>
    </row>
    <row r="38" spans="1:46" ht="27" customHeight="1" x14ac:dyDescent="0.15">
      <c r="A38" s="247"/>
      <c r="AK38" s="1110" t="s">
        <v>505</v>
      </c>
      <c r="AL38" s="1111"/>
      <c r="AM38" s="1111"/>
      <c r="AN38" s="1112"/>
      <c r="AO38" s="294" t="s">
        <v>486</v>
      </c>
      <c r="AP38" s="294" t="s">
        <v>486</v>
      </c>
      <c r="AQ38" s="295">
        <v>1</v>
      </c>
      <c r="AR38" s="283" t="s">
        <v>486</v>
      </c>
      <c r="AS38" s="290"/>
    </row>
    <row r="39" spans="1:46" x14ac:dyDescent="0.15">
      <c r="A39" s="247"/>
      <c r="AK39" s="1110" t="s">
        <v>506</v>
      </c>
      <c r="AL39" s="1111"/>
      <c r="AM39" s="1111"/>
      <c r="AN39" s="1112"/>
      <c r="AO39" s="291">
        <v>-959712</v>
      </c>
      <c r="AP39" s="291">
        <v>-6656</v>
      </c>
      <c r="AQ39" s="292">
        <v>-7408</v>
      </c>
      <c r="AR39" s="293">
        <v>-10.199999999999999</v>
      </c>
      <c r="AS39" s="290"/>
    </row>
    <row r="40" spans="1:46" ht="27" customHeight="1" x14ac:dyDescent="0.15">
      <c r="A40" s="247"/>
      <c r="AK40" s="1107" t="s">
        <v>507</v>
      </c>
      <c r="AL40" s="1108"/>
      <c r="AM40" s="1108"/>
      <c r="AN40" s="1109"/>
      <c r="AO40" s="291">
        <v>-3201984</v>
      </c>
      <c r="AP40" s="291">
        <v>-22206</v>
      </c>
      <c r="AQ40" s="292">
        <v>-32910</v>
      </c>
      <c r="AR40" s="293">
        <v>-32.5</v>
      </c>
      <c r="AS40" s="290"/>
    </row>
    <row r="41" spans="1:46" x14ac:dyDescent="0.15">
      <c r="A41" s="247"/>
      <c r="AK41" s="1113" t="s">
        <v>287</v>
      </c>
      <c r="AL41" s="1114"/>
      <c r="AM41" s="1114"/>
      <c r="AN41" s="1115"/>
      <c r="AO41" s="291">
        <v>425007</v>
      </c>
      <c r="AP41" s="291">
        <v>2947</v>
      </c>
      <c r="AQ41" s="292">
        <v>11466</v>
      </c>
      <c r="AR41" s="293">
        <v>-74.3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8692079</v>
      </c>
      <c r="AN51" s="313">
        <v>59145</v>
      </c>
      <c r="AO51" s="314">
        <v>6.7</v>
      </c>
      <c r="AP51" s="315">
        <v>56416</v>
      </c>
      <c r="AQ51" s="316">
        <v>-15</v>
      </c>
      <c r="AR51" s="317">
        <v>21.7</v>
      </c>
    </row>
    <row r="52" spans="1:44" x14ac:dyDescent="0.15">
      <c r="A52" s="247"/>
      <c r="AK52" s="318"/>
      <c r="AL52" s="319" t="s">
        <v>517</v>
      </c>
      <c r="AM52" s="320">
        <v>3809442</v>
      </c>
      <c r="AN52" s="321">
        <v>25921</v>
      </c>
      <c r="AO52" s="322">
        <v>-5</v>
      </c>
      <c r="AP52" s="323">
        <v>32623</v>
      </c>
      <c r="AQ52" s="324">
        <v>-5.5</v>
      </c>
      <c r="AR52" s="325">
        <v>0.5</v>
      </c>
    </row>
    <row r="53" spans="1:44" x14ac:dyDescent="0.15">
      <c r="A53" s="247"/>
      <c r="AK53" s="303" t="s">
        <v>518</v>
      </c>
      <c r="AL53" s="304"/>
      <c r="AM53" s="312">
        <v>10864411</v>
      </c>
      <c r="AN53" s="313">
        <v>74345</v>
      </c>
      <c r="AO53" s="314">
        <v>25.7</v>
      </c>
      <c r="AP53" s="315">
        <v>49217</v>
      </c>
      <c r="AQ53" s="316">
        <v>-12.8</v>
      </c>
      <c r="AR53" s="317">
        <v>38.5</v>
      </c>
    </row>
    <row r="54" spans="1:44" x14ac:dyDescent="0.15">
      <c r="A54" s="247"/>
      <c r="AK54" s="318"/>
      <c r="AL54" s="319" t="s">
        <v>517</v>
      </c>
      <c r="AM54" s="320">
        <v>5139264</v>
      </c>
      <c r="AN54" s="321">
        <v>35168</v>
      </c>
      <c r="AO54" s="322">
        <v>35.700000000000003</v>
      </c>
      <c r="AP54" s="323">
        <v>27232</v>
      </c>
      <c r="AQ54" s="324">
        <v>-16.5</v>
      </c>
      <c r="AR54" s="325">
        <v>52.2</v>
      </c>
    </row>
    <row r="55" spans="1:44" x14ac:dyDescent="0.15">
      <c r="A55" s="247"/>
      <c r="AK55" s="303" t="s">
        <v>519</v>
      </c>
      <c r="AL55" s="304"/>
      <c r="AM55" s="312">
        <v>6848461</v>
      </c>
      <c r="AN55" s="313">
        <v>47046</v>
      </c>
      <c r="AO55" s="314">
        <v>-36.700000000000003</v>
      </c>
      <c r="AP55" s="315">
        <v>49211</v>
      </c>
      <c r="AQ55" s="316">
        <v>0</v>
      </c>
      <c r="AR55" s="317">
        <v>-36.700000000000003</v>
      </c>
    </row>
    <row r="56" spans="1:44" x14ac:dyDescent="0.15">
      <c r="A56" s="247"/>
      <c r="AK56" s="318"/>
      <c r="AL56" s="319" t="s">
        <v>517</v>
      </c>
      <c r="AM56" s="320">
        <v>3860818</v>
      </c>
      <c r="AN56" s="321">
        <v>26522</v>
      </c>
      <c r="AO56" s="322">
        <v>-24.6</v>
      </c>
      <c r="AP56" s="323">
        <v>28367</v>
      </c>
      <c r="AQ56" s="324">
        <v>4.2</v>
      </c>
      <c r="AR56" s="325">
        <v>-28.8</v>
      </c>
    </row>
    <row r="57" spans="1:44" x14ac:dyDescent="0.15">
      <c r="A57" s="247"/>
      <c r="AK57" s="303" t="s">
        <v>520</v>
      </c>
      <c r="AL57" s="304"/>
      <c r="AM57" s="312">
        <v>13196297</v>
      </c>
      <c r="AN57" s="313">
        <v>91047</v>
      </c>
      <c r="AO57" s="314">
        <v>93.5</v>
      </c>
      <c r="AP57" s="315">
        <v>51738</v>
      </c>
      <c r="AQ57" s="316">
        <v>5.0999999999999996</v>
      </c>
      <c r="AR57" s="317">
        <v>88.4</v>
      </c>
    </row>
    <row r="58" spans="1:44" x14ac:dyDescent="0.15">
      <c r="A58" s="247"/>
      <c r="AK58" s="318"/>
      <c r="AL58" s="319" t="s">
        <v>517</v>
      </c>
      <c r="AM58" s="320">
        <v>6081508</v>
      </c>
      <c r="AN58" s="321">
        <v>41959</v>
      </c>
      <c r="AO58" s="322">
        <v>58.2</v>
      </c>
      <c r="AP58" s="323">
        <v>30360</v>
      </c>
      <c r="AQ58" s="324">
        <v>7</v>
      </c>
      <c r="AR58" s="325">
        <v>51.2</v>
      </c>
    </row>
    <row r="59" spans="1:44" x14ac:dyDescent="0.15">
      <c r="A59" s="247"/>
      <c r="AK59" s="303" t="s">
        <v>521</v>
      </c>
      <c r="AL59" s="304"/>
      <c r="AM59" s="312">
        <v>14904647</v>
      </c>
      <c r="AN59" s="313">
        <v>103365</v>
      </c>
      <c r="AO59" s="314">
        <v>13.5</v>
      </c>
      <c r="AP59" s="315">
        <v>67158</v>
      </c>
      <c r="AQ59" s="316">
        <v>29.8</v>
      </c>
      <c r="AR59" s="317">
        <v>-16.3</v>
      </c>
    </row>
    <row r="60" spans="1:44" x14ac:dyDescent="0.15">
      <c r="A60" s="247"/>
      <c r="AK60" s="318"/>
      <c r="AL60" s="319" t="s">
        <v>517</v>
      </c>
      <c r="AM60" s="320">
        <v>6886003</v>
      </c>
      <c r="AN60" s="321">
        <v>47755</v>
      </c>
      <c r="AO60" s="322">
        <v>13.8</v>
      </c>
      <c r="AP60" s="323">
        <v>42077</v>
      </c>
      <c r="AQ60" s="324">
        <v>38.6</v>
      </c>
      <c r="AR60" s="325">
        <v>-24.8</v>
      </c>
    </row>
    <row r="61" spans="1:44" x14ac:dyDescent="0.15">
      <c r="A61" s="247"/>
      <c r="AK61" s="303" t="s">
        <v>522</v>
      </c>
      <c r="AL61" s="326"/>
      <c r="AM61" s="312">
        <v>10901179</v>
      </c>
      <c r="AN61" s="313">
        <v>74990</v>
      </c>
      <c r="AO61" s="314">
        <v>20.5</v>
      </c>
      <c r="AP61" s="315">
        <v>54748</v>
      </c>
      <c r="AQ61" s="327">
        <v>1.4</v>
      </c>
      <c r="AR61" s="317">
        <v>19.100000000000001</v>
      </c>
    </row>
    <row r="62" spans="1:44" x14ac:dyDescent="0.15">
      <c r="A62" s="247"/>
      <c r="AK62" s="318"/>
      <c r="AL62" s="319" t="s">
        <v>517</v>
      </c>
      <c r="AM62" s="320">
        <v>5155407</v>
      </c>
      <c r="AN62" s="321">
        <v>35465</v>
      </c>
      <c r="AO62" s="322">
        <v>15.6</v>
      </c>
      <c r="AP62" s="323">
        <v>32132</v>
      </c>
      <c r="AQ62" s="324">
        <v>5.6</v>
      </c>
      <c r="AR62" s="325">
        <v>10</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MotKbvGWNqcBbJmV80AoZ+xjCzx5XPP+6QT28eovKHzg2I9UFFj2Uh5SuRvJGumUy5f4Q7D++gZwMLyx+Wt2g==" saltValue="OZcmxTgW5cTjGoYJYok9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LV1XAdNRXL7cpIUe1Imlhj3+ioHFgf2KfpmczIz5vVgVIIOaATmm1HTjpN/AbTqfLTReM1l1XhByh2nWwjOWyw==" saltValue="ttxgO+FZuNP147a8AFn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2igf1VXZ1wF0yMcvgGIbgY/IsS48fAcZK8jahIUGYK1T0jNRqe71kkRVUNvecMpxfcSUq46LwGVbgBeM4EDfUw==" saltValue="2WLPzssfRuVAy5Z+A4k0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35.6</v>
      </c>
      <c r="G47" s="12">
        <v>36.700000000000003</v>
      </c>
      <c r="H47" s="12">
        <v>40.01</v>
      </c>
      <c r="I47" s="12">
        <v>40.03</v>
      </c>
      <c r="J47" s="13">
        <v>34.9</v>
      </c>
    </row>
    <row r="48" spans="2:10" ht="57.75" customHeight="1" x14ac:dyDescent="0.15">
      <c r="B48" s="14"/>
      <c r="C48" s="1128" t="s">
        <v>4</v>
      </c>
      <c r="D48" s="1128"/>
      <c r="E48" s="1129"/>
      <c r="F48" s="15">
        <v>13.04</v>
      </c>
      <c r="G48" s="16">
        <v>15.36</v>
      </c>
      <c r="H48" s="16">
        <v>10.65</v>
      </c>
      <c r="I48" s="16">
        <v>11.7</v>
      </c>
      <c r="J48" s="17">
        <v>11.91</v>
      </c>
    </row>
    <row r="49" spans="2:10" ht="57.75" customHeight="1" thickBot="1" x14ac:dyDescent="0.2">
      <c r="B49" s="18"/>
      <c r="C49" s="1130" t="s">
        <v>5</v>
      </c>
      <c r="D49" s="1130"/>
      <c r="E49" s="1131"/>
      <c r="F49" s="19" t="s">
        <v>529</v>
      </c>
      <c r="G49" s="20">
        <v>5.95</v>
      </c>
      <c r="H49" s="20" t="s">
        <v>530</v>
      </c>
      <c r="I49" s="20">
        <v>2.0299999999999998</v>
      </c>
      <c r="J49" s="21" t="s">
        <v>531</v>
      </c>
    </row>
    <row r="50" spans="2:10" x14ac:dyDescent="0.15"/>
  </sheetData>
  <sheetProtection algorithmName="SHA-512" hashValue="KFXdp6r7BoCiIQ2KHZgB8e2cnjRNE/iB/oJAwuwQunyUn02t8268XuaS5DyWMkpAYIbK+wrnTDCsbl/e7JSB1w==" saltValue="Pljz7pnLFmDgUvytdBbb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mabuchi-arata@city.kakamigahara.lg.jp</cp:lastModifiedBy>
  <cp:lastPrinted>2026-03-06T05:04:43Z</cp:lastPrinted>
  <dcterms:created xsi:type="dcterms:W3CDTF">2026-02-23T06:50:15Z</dcterms:created>
  <dcterms:modified xsi:type="dcterms:W3CDTF">2026-03-18T05:09:53Z</dcterms:modified>
  <cp:category/>
</cp:coreProperties>
</file>